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970" tabRatio="599" activeTab="4"/>
  </bookViews>
  <sheets>
    <sheet name="menu" sheetId="1" r:id="rId1"/>
    <sheet name="手書入力" sheetId="2" r:id="rId2"/>
    <sheet name="データ" sheetId="3" r:id="rId3"/>
    <sheet name="食料費" sheetId="4" r:id="rId4"/>
    <sheet name="起案書様式" sheetId="5" r:id="rId5"/>
    <sheet name="執行額" sheetId="6" r:id="rId6"/>
    <sheet name="購入伺" sheetId="7" r:id="rId7"/>
  </sheets>
  <definedNames>
    <definedName name="CRITERIA" localSheetId="2">'データ'!$R$5:$Y$6</definedName>
    <definedName name="CRITERIA" localSheetId="1">'手書入力'!#REF!</definedName>
    <definedName name="EXTRACT" localSheetId="2">'データ'!$O$5:$V$110</definedName>
    <definedName name="EXTRACT" localSheetId="1">'手書入力'!#REF!</definedName>
    <definedName name="_xlnm.Print_Area" localSheetId="0">'menu'!$H$6:$L$33</definedName>
    <definedName name="_xlnm.Print_Area" localSheetId="6">'購入伺'!$D$4:$BA$49</definedName>
    <definedName name="_xlnm.Print_Area" localSheetId="3">'食料費'!$C$5:$AC$42</definedName>
    <definedName name="項">'データ'!$C$8:$C$11</definedName>
    <definedName name="債権者">'データ'!$J$4:$J$83</definedName>
    <definedName name="細節">'データ'!$G$4:$G$30</definedName>
    <definedName name="節">'データ'!$F$4:$F$30</definedName>
    <definedName name="目">'データ'!$E$4:$E$30</definedName>
    <definedName name="理由">'データ'!$M$4:$M$24</definedName>
  </definedNames>
  <calcPr fullCalcOnLoad="1"/>
</workbook>
</file>

<file path=xl/sharedStrings.xml><?xml version="1.0" encoding="utf-8"?>
<sst xmlns="http://schemas.openxmlformats.org/spreadsheetml/2006/main" count="5162" uniqueCount="1844">
  <si>
    <t>購入修繕の区分</t>
  </si>
  <si>
    <t>納入等場所</t>
  </si>
  <si>
    <t>納入等予定期限</t>
  </si>
  <si>
    <t>物品購入・修繕</t>
  </si>
  <si>
    <t>を必要とする理</t>
  </si>
  <si>
    <t>購入</t>
  </si>
  <si>
    <t>修繕</t>
  </si>
  <si>
    <t>大野町</t>
  </si>
  <si>
    <t>日</t>
  </si>
  <si>
    <t>使用時まで会計課保管とする。</t>
  </si>
  <si>
    <t>購入・修繕先</t>
  </si>
  <si>
    <t>（款）10教育費</t>
  </si>
  <si>
    <t>（事業）</t>
  </si>
  <si>
    <t>物品購入・修繕明細</t>
  </si>
  <si>
    <t>当該予算残額</t>
  </si>
  <si>
    <t>品質規格又は</t>
  </si>
  <si>
    <t>見積書</t>
  </si>
  <si>
    <t>有</t>
  </si>
  <si>
    <t>無</t>
  </si>
  <si>
    <t>部添付</t>
  </si>
  <si>
    <t>指定物品</t>
  </si>
  <si>
    <t>他者納品（取り扱い)不能</t>
  </si>
  <si>
    <t>指定物品を</t>
  </si>
  <si>
    <t>い理由。他</t>
  </si>
  <si>
    <t>購入できな</t>
  </si>
  <si>
    <t>見積書等は、裏面に張付のこと</t>
  </si>
  <si>
    <t>学校名</t>
  </si>
  <si>
    <t>校長</t>
  </si>
  <si>
    <t>教頭</t>
  </si>
  <si>
    <t>・</t>
  </si>
  <si>
    <t>　</t>
  </si>
  <si>
    <t>予算額</t>
  </si>
  <si>
    <t>執行額</t>
  </si>
  <si>
    <t>執行残高</t>
  </si>
  <si>
    <t>所属</t>
  </si>
  <si>
    <t>業種</t>
  </si>
  <si>
    <t>通番</t>
  </si>
  <si>
    <t>品名</t>
  </si>
  <si>
    <t>規格</t>
  </si>
  <si>
    <t>購入単位</t>
  </si>
  <si>
    <t>金額</t>
  </si>
  <si>
    <t>購入先</t>
  </si>
  <si>
    <t>Ａ</t>
  </si>
  <si>
    <t>1/2カットホルダー</t>
  </si>
  <si>
    <t>コクヨ　Ａ４－２Ｆ－１・２Ｎ</t>
  </si>
  <si>
    <t>２次原図</t>
  </si>
  <si>
    <t>１冊（５０枚入）</t>
  </si>
  <si>
    <t>ジアゾユニパー　８０ｃｍ×２０ｍ</t>
  </si>
  <si>
    <t>ウ</t>
  </si>
  <si>
    <t>三角タップ</t>
  </si>
  <si>
    <t>　</t>
  </si>
  <si>
    <t>松屋商会</t>
  </si>
  <si>
    <t>ＢＴＢ溶液</t>
  </si>
  <si>
    <t>関東科学　５００ｍｌ</t>
  </si>
  <si>
    <t>１本</t>
  </si>
  <si>
    <t>Ｇ</t>
  </si>
  <si>
    <t>Ｂコート</t>
  </si>
  <si>
    <t>１枚</t>
  </si>
  <si>
    <t>Ｂコート（Ａ４）</t>
  </si>
  <si>
    <t>木原　８９３７２０</t>
  </si>
  <si>
    <t>１００枚入</t>
  </si>
  <si>
    <t>片岡商店</t>
  </si>
  <si>
    <t>Ｇ</t>
  </si>
  <si>
    <t>Ｂコート（Ａ５）</t>
  </si>
  <si>
    <t>木原　８９３４２０</t>
  </si>
  <si>
    <t>Ｂコート（Ｂ５）</t>
  </si>
  <si>
    <t>木原　８９３６２０</t>
  </si>
  <si>
    <t>Ｂコート（Ｂ６）</t>
  </si>
  <si>
    <t>木原　８９３３２０</t>
  </si>
  <si>
    <t>ＢコートＴ</t>
  </si>
  <si>
    <t>木原　８９４４００　１００×５０</t>
  </si>
  <si>
    <t>１巻</t>
  </si>
  <si>
    <t>Ｂ紙</t>
  </si>
  <si>
    <t>厚　７０ｋｇ</t>
  </si>
  <si>
    <t>５０枚</t>
  </si>
  <si>
    <t>Ｂ紙（色）</t>
  </si>
  <si>
    <t>Ｂ紙（方眼）</t>
  </si>
  <si>
    <t>白</t>
  </si>
  <si>
    <t>５０枚入</t>
  </si>
  <si>
    <t>色</t>
  </si>
  <si>
    <t>Ｂ紙（ロール）</t>
  </si>
  <si>
    <t>白（方眼）</t>
  </si>
  <si>
    <t>色（方眼）</t>
  </si>
  <si>
    <t>ＩＢＳ１号　化成肥料</t>
  </si>
  <si>
    <t>拡大機用普通紙</t>
  </si>
  <si>
    <t>シルバー精工　８５０×７０ｍ　黒</t>
  </si>
  <si>
    <t>１箱（１本入）</t>
  </si>
  <si>
    <t>ガス検知管</t>
  </si>
  <si>
    <t>シマズ　酸素　３１Ｅ</t>
  </si>
  <si>
    <t>５本入</t>
  </si>
  <si>
    <t>シマズ　二酸化炭素　２ＥＬ</t>
  </si>
  <si>
    <t>合同会社　いび茶の里</t>
  </si>
  <si>
    <t>揖斐川町上南方１３９１－２０</t>
  </si>
  <si>
    <t>代表社員　大田由紀子</t>
  </si>
  <si>
    <t>１０本入</t>
  </si>
  <si>
    <t>シマズ　二酸化炭素　２ＥＨ</t>
  </si>
  <si>
    <t>カセットテープ</t>
  </si>
  <si>
    <t>１２０分</t>
  </si>
  <si>
    <t>５本</t>
  </si>
  <si>
    <t>９０分</t>
  </si>
  <si>
    <t>６０分</t>
  </si>
  <si>
    <t>マクセル　３０分</t>
  </si>
  <si>
    <t>マクセル　２０分</t>
  </si>
  <si>
    <t>マクセル　１０分</t>
  </si>
  <si>
    <t>片手鍋</t>
  </si>
  <si>
    <t>アルマイト製　直径１８ｃｍ</t>
  </si>
  <si>
    <t>ガチャ玉（小）</t>
  </si>
  <si>
    <t>三菱　ＤＣＬＳ－Ｓ１００（１００発入）</t>
  </si>
  <si>
    <t>１箱（１０個入）</t>
  </si>
  <si>
    <t>ガチャ玉（中）</t>
  </si>
  <si>
    <t>㈱村木花店</t>
  </si>
  <si>
    <t>三菱　ＤＣＬＳ－Ｍ１００（１００発入）</t>
  </si>
  <si>
    <t>ガチャック（Ｍ）</t>
  </si>
  <si>
    <t>三菱　ＤＣＬ－ＭＥ</t>
  </si>
  <si>
    <t>ガチャック（Ｓ）</t>
  </si>
  <si>
    <t>三菱　ＤＣＬ－ＳＥ</t>
  </si>
  <si>
    <t>学級札片方はめ込式</t>
  </si>
  <si>
    <t>２６２×７８×１５</t>
  </si>
  <si>
    <t>カッセロール</t>
  </si>
  <si>
    <t>シマズ　７０mm</t>
  </si>
  <si>
    <t>カッターナイフ</t>
  </si>
  <si>
    <t>コクヨ　ＨＡ－２Ｎ</t>
  </si>
  <si>
    <t>１箱（４０本入）</t>
  </si>
  <si>
    <t>カッターナイフ替え刃</t>
  </si>
  <si>
    <t>コクヨ　ＨＡ－１００Ｓ</t>
  </si>
  <si>
    <t>１箱（１０本入）</t>
  </si>
  <si>
    <t>鹿沼土</t>
  </si>
  <si>
    <t>１８Ｌ</t>
  </si>
  <si>
    <t>金たわし</t>
  </si>
  <si>
    <t>カバーガラス</t>
  </si>
  <si>
    <t>シマズ　１８＊１８mm　１００枚入</t>
  </si>
  <si>
    <t>紙皿</t>
  </si>
  <si>
    <t>２２ｃｍ</t>
  </si>
  <si>
    <t>５０枚入</t>
  </si>
  <si>
    <t>紙テープ</t>
  </si>
  <si>
    <t>各色　１９ｃｍ×２５ｃｍ</t>
  </si>
  <si>
    <t>紙めくりクリーム</t>
  </si>
  <si>
    <t>コクヨ　メクー５０</t>
  </si>
  <si>
    <t>１箱（３０個入）</t>
  </si>
  <si>
    <t>ガムテープ</t>
  </si>
  <si>
    <t>色付布  50mm×25ｍ</t>
  </si>
  <si>
    <t>布（両面）</t>
  </si>
  <si>
    <t>５ｃｍ紙</t>
  </si>
  <si>
    <t>ガムテープ（粘着・布）</t>
  </si>
  <si>
    <t>ＴＧ－２５０(50mm×25m)</t>
  </si>
  <si>
    <t>亀の子たわし</t>
  </si>
  <si>
    <t>シダ</t>
  </si>
  <si>
    <t>１０個</t>
  </si>
  <si>
    <t>画用紙</t>
  </si>
  <si>
    <t>９切　１５０Ｋ　</t>
  </si>
  <si>
    <t>２００枚</t>
  </si>
  <si>
    <t>９切　１２０Ｋ　</t>
  </si>
  <si>
    <t>８切　１５０Ｋ　</t>
  </si>
  <si>
    <t>８切　１２０Ｋ　</t>
  </si>
  <si>
    <t>４切　１５０Ｋ　</t>
  </si>
  <si>
    <t>４切　１２０Ｋ　</t>
  </si>
  <si>
    <t>４切　１８０Ｋ　</t>
  </si>
  <si>
    <t>画用紙（色）</t>
  </si>
  <si>
    <t>１００枚</t>
  </si>
  <si>
    <t>カラーインク</t>
  </si>
  <si>
    <t>富士通　ＸＪー３００　０３３０２２０</t>
  </si>
  <si>
    <t>カラークラフトテープ</t>
  </si>
  <si>
    <t>さくら　５５ｃｍ×５０ｍ</t>
  </si>
  <si>
    <t>６色セット</t>
  </si>
  <si>
    <t>カラーサーフェル紙</t>
  </si>
  <si>
    <t>学研　</t>
  </si>
  <si>
    <t>５色セット</t>
  </si>
  <si>
    <t>カラーセロハン粘着テープ</t>
  </si>
  <si>
    <t>ニチバン　１８ｍｍ×３５ｍ</t>
  </si>
  <si>
    <t>１０巻入</t>
  </si>
  <si>
    <t>カラー段ボール紙</t>
  </si>
  <si>
    <t>さくら　２９ｃｍ×７ｍ　</t>
  </si>
  <si>
    <t>束</t>
  </si>
  <si>
    <t>締</t>
  </si>
  <si>
    <t>箱</t>
  </si>
  <si>
    <t>カラー蝶番</t>
  </si>
  <si>
    <t>５１厚</t>
  </si>
  <si>
    <t>カラーテスター錠</t>
  </si>
  <si>
    <t>０８報償費</t>
  </si>
  <si>
    <t>01講師謝礼</t>
  </si>
  <si>
    <t>０１講師謝礼</t>
  </si>
  <si>
    <t>０１機械借上料</t>
  </si>
  <si>
    <t>08</t>
  </si>
  <si>
    <t>２００錠入</t>
  </si>
  <si>
    <t>カラーボール紙</t>
  </si>
  <si>
    <t>さくら　８０ｃｍ×５４ｃｍ</t>
  </si>
  <si>
    <t>１２枚入</t>
  </si>
  <si>
    <t>カラーポリパック</t>
  </si>
  <si>
    <r>
      <t xml:space="preserve"> </t>
    </r>
    <r>
      <rPr>
        <sz val="10.5"/>
        <color indexed="10"/>
        <rFont val="ＭＳ 明朝"/>
        <family val="1"/>
      </rPr>
      <t>保存年限</t>
    </r>
  </si>
  <si>
    <r>
      <t xml:space="preserve">      (</t>
    </r>
    <r>
      <rPr>
        <sz val="10.5"/>
        <color indexed="10"/>
        <rFont val="ＭＳ 明朝"/>
        <family val="1"/>
      </rPr>
      <t>年</t>
    </r>
    <r>
      <rPr>
        <sz val="10.5"/>
        <color indexed="10"/>
        <rFont val="Times New Roman"/>
        <family val="1"/>
      </rPr>
      <t>)</t>
    </r>
  </si>
  <si>
    <r>
      <t xml:space="preserve">  </t>
    </r>
    <r>
      <rPr>
        <sz val="10.5"/>
        <color indexed="10"/>
        <rFont val="ＭＳ 明朝"/>
        <family val="1"/>
      </rPr>
      <t>３０</t>
    </r>
    <r>
      <rPr>
        <sz val="10.5"/>
        <color indexed="10"/>
        <rFont val="Times New Roman"/>
        <family val="1"/>
      </rPr>
      <t xml:space="preserve">  </t>
    </r>
    <r>
      <rPr>
        <sz val="10.5"/>
        <color indexed="10"/>
        <rFont val="ＭＳ 明朝"/>
        <family val="1"/>
      </rPr>
      <t>・</t>
    </r>
    <r>
      <rPr>
        <sz val="10.5"/>
        <color indexed="10"/>
        <rFont val="Times New Roman"/>
        <family val="1"/>
      </rPr>
      <t xml:space="preserve">  </t>
    </r>
    <r>
      <rPr>
        <sz val="10.5"/>
        <color indexed="10"/>
        <rFont val="ＭＳ 明朝"/>
        <family val="1"/>
      </rPr>
      <t>１０</t>
    </r>
    <r>
      <rPr>
        <sz val="10.5"/>
        <color indexed="10"/>
        <rFont val="Times New Roman"/>
        <family val="1"/>
      </rPr>
      <t xml:space="preserve">  </t>
    </r>
    <r>
      <rPr>
        <sz val="10.5"/>
        <color indexed="10"/>
        <rFont val="ＭＳ 明朝"/>
        <family val="1"/>
      </rPr>
      <t>・</t>
    </r>
    <r>
      <rPr>
        <sz val="10.5"/>
        <color indexed="10"/>
        <rFont val="Times New Roman"/>
        <family val="1"/>
      </rPr>
      <t xml:space="preserve">   </t>
    </r>
    <r>
      <rPr>
        <sz val="10.5"/>
        <color indexed="10"/>
        <rFont val="ＭＳ 明朝"/>
        <family val="1"/>
      </rPr>
      <t>５</t>
    </r>
    <r>
      <rPr>
        <sz val="10.5"/>
        <color indexed="10"/>
        <rFont val="Times New Roman"/>
        <family val="1"/>
      </rPr>
      <t xml:space="preserve">   </t>
    </r>
    <r>
      <rPr>
        <sz val="10.5"/>
        <color indexed="10"/>
        <rFont val="ＭＳ 明朝"/>
        <family val="1"/>
      </rPr>
      <t>・</t>
    </r>
    <r>
      <rPr>
        <sz val="10.5"/>
        <color indexed="10"/>
        <rFont val="Times New Roman"/>
        <family val="1"/>
      </rPr>
      <t xml:space="preserve">   </t>
    </r>
    <r>
      <rPr>
        <sz val="10.5"/>
        <color indexed="10"/>
        <rFont val="ＭＳ 明朝"/>
        <family val="1"/>
      </rPr>
      <t>３</t>
    </r>
    <r>
      <rPr>
        <sz val="10.5"/>
        <color indexed="10"/>
        <rFont val="Times New Roman"/>
        <family val="1"/>
      </rPr>
      <t xml:space="preserve">   </t>
    </r>
    <r>
      <rPr>
        <sz val="10.5"/>
        <color indexed="10"/>
        <rFont val="ＭＳ 明朝"/>
        <family val="1"/>
      </rPr>
      <t>・</t>
    </r>
    <r>
      <rPr>
        <sz val="10.5"/>
        <color indexed="10"/>
        <rFont val="Times New Roman"/>
        <family val="1"/>
      </rPr>
      <t xml:space="preserve">   </t>
    </r>
    <r>
      <rPr>
        <sz val="10.5"/>
        <color indexed="10"/>
        <rFont val="ＭＳ 明朝"/>
        <family val="1"/>
      </rPr>
      <t>１</t>
    </r>
  </si>
  <si>
    <r>
      <t xml:space="preserve"> </t>
    </r>
    <r>
      <rPr>
        <sz val="10.5"/>
        <color indexed="10"/>
        <rFont val="ＭＳ 明朝"/>
        <family val="1"/>
      </rPr>
      <t>文書分類番号</t>
    </r>
  </si>
  <si>
    <r>
      <t xml:space="preserve">      </t>
    </r>
    <r>
      <rPr>
        <sz val="10.5"/>
        <color indexed="10"/>
        <rFont val="ＭＳ 明朝"/>
        <family val="1"/>
      </rPr>
      <t>　―　　　―</t>
    </r>
  </si>
  <si>
    <r>
      <t>公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の</t>
    </r>
  </si>
  <si>
    <t>１全部公開</t>
  </si>
  <si>
    <t>部分公開の場合</t>
  </si>
  <si>
    <r>
      <t>　非公開の理由：該当条項</t>
    </r>
    <r>
      <rPr>
        <sz val="10.5"/>
        <color indexed="10"/>
        <rFont val="Times New Roman"/>
        <family val="1"/>
      </rPr>
      <t>(</t>
    </r>
    <r>
      <rPr>
        <sz val="10.5"/>
        <color indexed="10"/>
        <rFont val="ＭＳ 明朝"/>
        <family val="1"/>
      </rPr>
      <t>条例第９条関係）</t>
    </r>
  </si>
  <si>
    <t>開</t>
  </si>
  <si>
    <t>の非公開の部分</t>
  </si>
  <si>
    <r>
      <t xml:space="preserve"> </t>
    </r>
    <r>
      <rPr>
        <sz val="10.5"/>
        <color indexed="10"/>
        <rFont val="ＭＳ 明朝"/>
        <family val="1"/>
      </rPr>
      <t>□第</t>
    </r>
    <r>
      <rPr>
        <sz val="10.5"/>
        <color indexed="10"/>
        <rFont val="Times New Roman"/>
        <family val="1"/>
      </rPr>
      <t>1</t>
    </r>
    <r>
      <rPr>
        <sz val="10.5"/>
        <color indexed="10"/>
        <rFont val="ＭＳ 明朝"/>
        <family val="1"/>
      </rPr>
      <t>号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個人情報</t>
    </r>
    <r>
      <rPr>
        <sz val="10.5"/>
        <color indexed="10"/>
        <rFont val="Times New Roman"/>
        <family val="1"/>
      </rPr>
      <t xml:space="preserve">                   </t>
    </r>
    <r>
      <rPr>
        <sz val="10.5"/>
        <color indexed="10"/>
        <rFont val="ＭＳ 明朝"/>
        <family val="1"/>
      </rPr>
      <t>□第</t>
    </r>
    <r>
      <rPr>
        <sz val="10.5"/>
        <color indexed="10"/>
        <rFont val="Times New Roman"/>
        <family val="1"/>
      </rPr>
      <t>6</t>
    </r>
    <r>
      <rPr>
        <sz val="10.5"/>
        <color indexed="10"/>
        <rFont val="ＭＳ 明朝"/>
        <family val="1"/>
      </rPr>
      <t>号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町政運営情報</t>
    </r>
  </si>
  <si>
    <r>
      <t>・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区</t>
    </r>
  </si>
  <si>
    <t>２部分公開</t>
  </si>
  <si>
    <r>
      <t xml:space="preserve"> </t>
    </r>
    <r>
      <rPr>
        <sz val="10.5"/>
        <color indexed="10"/>
        <rFont val="ＭＳ 明朝"/>
        <family val="1"/>
      </rPr>
      <t>□第</t>
    </r>
    <r>
      <rPr>
        <sz val="10.5"/>
        <color indexed="10"/>
        <rFont val="Times New Roman"/>
        <family val="1"/>
      </rPr>
      <t>2</t>
    </r>
    <r>
      <rPr>
        <sz val="10.5"/>
        <color indexed="10"/>
        <rFont val="ＭＳ 明朝"/>
        <family val="1"/>
      </rPr>
      <t>号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法人等情報</t>
    </r>
    <r>
      <rPr>
        <sz val="10.5"/>
        <color indexed="10"/>
        <rFont val="Times New Roman"/>
        <family val="1"/>
      </rPr>
      <t xml:space="preserve">                </t>
    </r>
    <r>
      <rPr>
        <sz val="10.5"/>
        <color indexed="10"/>
        <rFont val="ＭＳ 明朝"/>
        <family val="1"/>
      </rPr>
      <t>□第</t>
    </r>
    <r>
      <rPr>
        <sz val="10.5"/>
        <color indexed="10"/>
        <rFont val="Times New Roman"/>
        <family val="1"/>
      </rPr>
      <t>7</t>
    </r>
    <r>
      <rPr>
        <sz val="10.5"/>
        <color indexed="10"/>
        <rFont val="ＭＳ 明朝"/>
        <family val="1"/>
      </rPr>
      <t>号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社会的障害情報</t>
    </r>
  </si>
  <si>
    <t>非</t>
  </si>
  <si>
    <r>
      <t xml:space="preserve"> </t>
    </r>
    <r>
      <rPr>
        <sz val="10.5"/>
        <color indexed="10"/>
        <rFont val="ＭＳ 明朝"/>
        <family val="1"/>
      </rPr>
      <t>□第</t>
    </r>
    <r>
      <rPr>
        <sz val="10.5"/>
        <color indexed="10"/>
        <rFont val="Times New Roman"/>
        <family val="1"/>
      </rPr>
      <t>3</t>
    </r>
    <r>
      <rPr>
        <sz val="10.5"/>
        <color indexed="10"/>
        <rFont val="ＭＳ 明朝"/>
        <family val="1"/>
      </rPr>
      <t>号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国等協力関係情報</t>
    </r>
    <r>
      <rPr>
        <sz val="10.5"/>
        <color indexed="10"/>
        <rFont val="Times New Roman"/>
        <family val="1"/>
      </rPr>
      <t xml:space="preserve">     </t>
    </r>
    <r>
      <rPr>
        <sz val="10.5"/>
        <color indexed="10"/>
        <rFont val="ＭＳ 明朝"/>
        <family val="1"/>
      </rPr>
      <t>□第</t>
    </r>
    <r>
      <rPr>
        <sz val="10.5"/>
        <color indexed="10"/>
        <rFont val="Times New Roman"/>
        <family val="1"/>
      </rPr>
      <t>8</t>
    </r>
    <r>
      <rPr>
        <sz val="10.5"/>
        <color indexed="10"/>
        <rFont val="ＭＳ 明朝"/>
        <family val="1"/>
      </rPr>
      <t>号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法令秘情報</t>
    </r>
  </si>
  <si>
    <r>
      <t>公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分</t>
    </r>
  </si>
  <si>
    <t>３非公開</t>
  </si>
  <si>
    <t>解除年月</t>
  </si>
  <si>
    <r>
      <t xml:space="preserve"> </t>
    </r>
    <r>
      <rPr>
        <sz val="10.5"/>
        <color indexed="10"/>
        <rFont val="ＭＳ 明朝"/>
        <family val="1"/>
      </rPr>
      <t>□第</t>
    </r>
    <r>
      <rPr>
        <sz val="10.5"/>
        <color indexed="10"/>
        <rFont val="Times New Roman"/>
        <family val="1"/>
      </rPr>
      <t>4</t>
    </r>
    <r>
      <rPr>
        <sz val="10.5"/>
        <color indexed="10"/>
        <rFont val="ＭＳ 明朝"/>
        <family val="1"/>
      </rPr>
      <t>号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意思形成過程情報</t>
    </r>
    <r>
      <rPr>
        <sz val="10.5"/>
        <color indexed="10"/>
        <rFont val="Times New Roman"/>
        <family val="1"/>
      </rPr>
      <t xml:space="preserve">     </t>
    </r>
    <r>
      <rPr>
        <sz val="10.5"/>
        <color indexed="10"/>
        <rFont val="ＭＳ 明朝"/>
        <family val="1"/>
      </rPr>
      <t>□第</t>
    </r>
    <r>
      <rPr>
        <sz val="10.5"/>
        <color indexed="10"/>
        <rFont val="Times New Roman"/>
        <family val="1"/>
      </rPr>
      <t>9</t>
    </r>
    <r>
      <rPr>
        <sz val="10.5"/>
        <color indexed="10"/>
        <rFont val="ＭＳ 明朝"/>
        <family val="1"/>
      </rPr>
      <t>号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機関委任事務情報</t>
    </r>
  </si>
  <si>
    <r>
      <t xml:space="preserve">      </t>
    </r>
    <r>
      <rPr>
        <sz val="10.5"/>
        <color indexed="10"/>
        <rFont val="ＭＳ 明朝"/>
        <family val="1"/>
      </rPr>
      <t>・</t>
    </r>
  </si>
  <si>
    <r>
      <t xml:space="preserve"> </t>
    </r>
    <r>
      <rPr>
        <sz val="10.5"/>
        <color indexed="10"/>
        <rFont val="ＭＳ 明朝"/>
        <family val="1"/>
      </rPr>
      <t>□第</t>
    </r>
    <r>
      <rPr>
        <sz val="10.5"/>
        <color indexed="10"/>
        <rFont val="Times New Roman"/>
        <family val="1"/>
      </rPr>
      <t>5</t>
    </r>
    <r>
      <rPr>
        <sz val="10.5"/>
        <color indexed="10"/>
        <rFont val="ＭＳ 明朝"/>
        <family val="1"/>
      </rPr>
      <t>号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合議制機関等情報</t>
    </r>
    <r>
      <rPr>
        <sz val="10.5"/>
        <color indexed="10"/>
        <rFont val="Times New Roman"/>
        <family val="1"/>
      </rPr>
      <t xml:space="preserve">     </t>
    </r>
    <r>
      <rPr>
        <sz val="10.5"/>
        <color indexed="10"/>
        <rFont val="ＭＳ 明朝"/>
        <family val="1"/>
      </rPr>
      <t>□第</t>
    </r>
    <r>
      <rPr>
        <sz val="10.5"/>
        <color indexed="10"/>
        <rFont val="Times New Roman"/>
        <family val="1"/>
      </rPr>
      <t>10</t>
    </r>
    <r>
      <rPr>
        <sz val="10.5"/>
        <color indexed="10"/>
        <rFont val="ＭＳ 明朝"/>
        <family val="1"/>
      </rPr>
      <t>号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協力関係情報</t>
    </r>
  </si>
  <si>
    <t>決</t>
  </si>
  <si>
    <r>
      <t xml:space="preserve">  </t>
    </r>
    <r>
      <rPr>
        <sz val="10.5"/>
        <color indexed="10"/>
        <rFont val="ＭＳ 明朝"/>
        <family val="1"/>
      </rPr>
      <t>町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長</t>
    </r>
    <r>
      <rPr>
        <sz val="10.5"/>
        <color indexed="10"/>
        <rFont val="Times New Roman"/>
        <family val="1"/>
      </rPr>
      <t xml:space="preserve">  </t>
    </r>
    <r>
      <rPr>
        <sz val="10.5"/>
        <color indexed="10"/>
        <rFont val="ＭＳ 明朝"/>
        <family val="1"/>
      </rPr>
      <t>　</t>
    </r>
    <r>
      <rPr>
        <sz val="10.5"/>
        <color indexed="10"/>
        <rFont val="Times New Roman"/>
        <family val="1"/>
      </rPr>
      <t xml:space="preserve">  </t>
    </r>
    <r>
      <rPr>
        <sz val="10.5"/>
        <color indexed="10"/>
        <rFont val="ＭＳ 明朝"/>
        <family val="1"/>
      </rPr>
      <t>副町長</t>
    </r>
    <r>
      <rPr>
        <sz val="10.5"/>
        <color indexed="10"/>
        <rFont val="Times New Roman"/>
        <family val="1"/>
      </rPr>
      <t xml:space="preserve">   </t>
    </r>
    <r>
      <rPr>
        <sz val="10.5"/>
        <color indexed="10"/>
        <rFont val="ＭＳ 明朝"/>
        <family val="1"/>
      </rPr>
      <t>　教育長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　　教育次長</t>
    </r>
    <r>
      <rPr>
        <sz val="10.5"/>
        <color indexed="10"/>
        <rFont val="Times New Roman"/>
        <family val="1"/>
      </rPr>
      <t xml:space="preserve">   </t>
    </r>
    <r>
      <rPr>
        <sz val="10.5"/>
        <color indexed="10"/>
        <rFont val="ＭＳ 明朝"/>
        <family val="1"/>
      </rPr>
      <t>　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　</t>
    </r>
    <r>
      <rPr>
        <sz val="10.5"/>
        <color indexed="10"/>
        <rFont val="Times New Roman"/>
        <family val="1"/>
      </rPr>
      <t xml:space="preserve"> </t>
    </r>
  </si>
  <si>
    <t>主</t>
  </si>
  <si>
    <r>
      <t xml:space="preserve">  </t>
    </r>
    <r>
      <rPr>
        <sz val="10.5"/>
        <color indexed="10"/>
        <rFont val="ＭＳ 明朝"/>
        <family val="1"/>
      </rPr>
      <t>　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課長</t>
    </r>
    <r>
      <rPr>
        <sz val="10.5"/>
        <color indexed="10"/>
        <rFont val="Times New Roman"/>
        <family val="1"/>
      </rPr>
      <t xml:space="preserve">        </t>
    </r>
    <r>
      <rPr>
        <sz val="10.5"/>
        <color indexed="10"/>
        <rFont val="ＭＳ 明朝"/>
        <family val="1"/>
      </rPr>
      <t>課長補佐　</t>
    </r>
    <r>
      <rPr>
        <sz val="10.5"/>
        <color indexed="10"/>
        <rFont val="Times New Roman"/>
        <family val="1"/>
      </rPr>
      <t xml:space="preserve">   </t>
    </r>
    <r>
      <rPr>
        <sz val="10.5"/>
        <color indexed="10"/>
        <rFont val="ＭＳ 明朝"/>
        <family val="1"/>
      </rPr>
      <t>　係長</t>
    </r>
    <r>
      <rPr>
        <sz val="10.5"/>
        <color indexed="10"/>
        <rFont val="Times New Roman"/>
        <family val="1"/>
      </rPr>
      <t xml:space="preserve">        </t>
    </r>
    <r>
      <rPr>
        <sz val="10.5"/>
        <color indexed="10"/>
        <rFont val="ＭＳ 明朝"/>
        <family val="1"/>
      </rPr>
      <t>校長</t>
    </r>
  </si>
  <si>
    <t>務</t>
  </si>
  <si>
    <t>議</t>
  </si>
  <si>
    <t>課</t>
  </si>
  <si>
    <r>
      <t xml:space="preserve">    </t>
    </r>
    <r>
      <rPr>
        <sz val="10.5"/>
        <color indexed="10"/>
        <rFont val="Times New Roman"/>
        <family val="1"/>
      </rPr>
      <t xml:space="preserve">        </t>
    </r>
    <r>
      <rPr>
        <sz val="10.5"/>
        <color indexed="10"/>
        <rFont val="ＭＳ 明朝"/>
        <family val="1"/>
      </rPr>
      <t>部</t>
    </r>
  </si>
  <si>
    <r>
      <t xml:space="preserve">  </t>
    </r>
    <r>
      <rPr>
        <sz val="10.5"/>
        <color indexed="10"/>
        <rFont val="ＭＳ 明朝"/>
        <family val="1"/>
      </rPr>
      <t>部長　</t>
    </r>
    <r>
      <rPr>
        <sz val="10.5"/>
        <color indexed="10"/>
        <rFont val="Times New Roman"/>
        <family val="1"/>
      </rPr>
      <t xml:space="preserve">  </t>
    </r>
    <r>
      <rPr>
        <sz val="10.5"/>
        <color indexed="10"/>
        <rFont val="ＭＳ 明朝"/>
        <family val="1"/>
      </rPr>
      <t>課長</t>
    </r>
    <r>
      <rPr>
        <sz val="10.5"/>
        <color indexed="10"/>
        <rFont val="Times New Roman"/>
        <family val="1"/>
      </rPr>
      <t xml:space="preserve">    </t>
    </r>
    <r>
      <rPr>
        <sz val="10.5"/>
        <color indexed="10"/>
        <rFont val="ＭＳ 明朝"/>
        <family val="1"/>
      </rPr>
      <t>課長補佐</t>
    </r>
    <r>
      <rPr>
        <sz val="10.5"/>
        <color indexed="10"/>
        <rFont val="Times New Roman"/>
        <family val="1"/>
      </rPr>
      <t xml:space="preserve">    </t>
    </r>
    <r>
      <rPr>
        <sz val="10.5"/>
        <color indexed="10"/>
        <rFont val="ＭＳ 明朝"/>
        <family val="1"/>
      </rPr>
      <t>係長</t>
    </r>
  </si>
  <si>
    <t>合</t>
  </si>
  <si>
    <t>第</t>
  </si>
  <si>
    <t>　</t>
  </si>
  <si>
    <t>号</t>
  </si>
  <si>
    <r>
      <t>決裁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平成　・</t>
    </r>
    <r>
      <rPr>
        <sz val="10.5"/>
        <color indexed="10"/>
        <rFont val="Times New Roman"/>
        <family val="1"/>
      </rPr>
      <t xml:space="preserve">  </t>
    </r>
    <r>
      <rPr>
        <sz val="10.5"/>
        <color indexed="10"/>
        <rFont val="ＭＳ 明朝"/>
        <family val="1"/>
      </rPr>
      <t>・</t>
    </r>
  </si>
  <si>
    <t>　　　　課</t>
  </si>
  <si>
    <r>
      <t xml:space="preserve">             </t>
    </r>
    <r>
      <rPr>
        <sz val="10.5"/>
        <color indexed="10"/>
        <rFont val="ＭＳ 明朝"/>
        <family val="1"/>
      </rPr>
      <t>部</t>
    </r>
  </si>
  <si>
    <r>
      <t xml:space="preserve">  </t>
    </r>
    <r>
      <rPr>
        <sz val="10.5"/>
        <color indexed="10"/>
        <rFont val="ＭＳ 明朝"/>
        <family val="1"/>
      </rPr>
      <t>部長　</t>
    </r>
    <r>
      <rPr>
        <sz val="10.5"/>
        <color indexed="10"/>
        <rFont val="Times New Roman"/>
        <family val="1"/>
      </rPr>
      <t xml:space="preserve">  </t>
    </r>
    <r>
      <rPr>
        <sz val="10.5"/>
        <color indexed="10"/>
        <rFont val="ＭＳ 明朝"/>
        <family val="1"/>
      </rPr>
      <t>課長</t>
    </r>
    <r>
      <rPr>
        <sz val="10.5"/>
        <color indexed="10"/>
        <rFont val="Times New Roman"/>
        <family val="1"/>
      </rPr>
      <t xml:space="preserve">    </t>
    </r>
    <r>
      <rPr>
        <sz val="10.5"/>
        <color indexed="10"/>
        <rFont val="ＭＳ 明朝"/>
        <family val="1"/>
      </rPr>
      <t>課長補佐</t>
    </r>
    <r>
      <rPr>
        <sz val="10.5"/>
        <color indexed="10"/>
        <rFont val="Times New Roman"/>
        <family val="1"/>
      </rPr>
      <t xml:space="preserve">    </t>
    </r>
    <r>
      <rPr>
        <sz val="10.5"/>
        <color indexed="10"/>
        <rFont val="ＭＳ 明朝"/>
        <family val="1"/>
      </rPr>
      <t>係長</t>
    </r>
  </si>
  <si>
    <r>
      <t>収受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平成　・　・</t>
    </r>
  </si>
  <si>
    <r>
      <t>施行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平成　・</t>
    </r>
    <r>
      <rPr>
        <sz val="10.5"/>
        <color indexed="10"/>
        <rFont val="Times New Roman"/>
        <family val="1"/>
      </rPr>
      <t xml:space="preserve">  </t>
    </r>
    <r>
      <rPr>
        <sz val="10.5"/>
        <color indexed="10"/>
        <rFont val="ＭＳ 明朝"/>
        <family val="1"/>
      </rPr>
      <t>・</t>
    </r>
  </si>
  <si>
    <r>
      <t>起案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平成　</t>
    </r>
    <r>
      <rPr>
        <sz val="10.5"/>
        <color indexed="10"/>
        <rFont val="Times New Roman"/>
        <family val="1"/>
      </rPr>
      <t>21</t>
    </r>
    <r>
      <rPr>
        <sz val="10.5"/>
        <color indexed="10"/>
        <rFont val="ＭＳ 明朝"/>
        <family val="1"/>
      </rPr>
      <t>・１・８</t>
    </r>
  </si>
  <si>
    <r>
      <t>完結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平成　・</t>
    </r>
    <r>
      <rPr>
        <sz val="10.5"/>
        <color indexed="10"/>
        <rFont val="Times New Roman"/>
        <family val="1"/>
      </rPr>
      <t xml:space="preserve">  </t>
    </r>
    <r>
      <rPr>
        <sz val="10.5"/>
        <color indexed="10"/>
        <rFont val="ＭＳ 明朝"/>
        <family val="1"/>
      </rPr>
      <t>・</t>
    </r>
  </si>
  <si>
    <r>
      <t xml:space="preserve">   </t>
    </r>
    <r>
      <rPr>
        <sz val="10.5"/>
        <color indexed="10"/>
        <rFont val="Times New Roman"/>
        <family val="1"/>
      </rPr>
      <t xml:space="preserve">        </t>
    </r>
    <r>
      <rPr>
        <sz val="10.5"/>
        <color indexed="10"/>
        <rFont val="ＭＳ 明朝"/>
        <family val="1"/>
      </rPr>
      <t>部</t>
    </r>
  </si>
  <si>
    <r>
      <t>　</t>
    </r>
    <r>
      <rPr>
        <sz val="10.5"/>
        <color indexed="10"/>
        <rFont val="Times New Roman"/>
        <family val="1"/>
      </rPr>
      <t xml:space="preserve">   </t>
    </r>
    <r>
      <rPr>
        <sz val="10.5"/>
        <color indexed="10"/>
        <rFont val="ＭＳ 明朝"/>
        <family val="1"/>
      </rPr>
      <t>発</t>
    </r>
    <r>
      <rPr>
        <sz val="10.5"/>
        <color indexed="10"/>
        <rFont val="Times New Roman"/>
        <family val="1"/>
      </rPr>
      <t xml:space="preserve">    </t>
    </r>
    <r>
      <rPr>
        <sz val="10.5"/>
        <color indexed="10"/>
        <rFont val="ＭＳ 明朝"/>
        <family val="1"/>
      </rPr>
      <t>信</t>
    </r>
    <r>
      <rPr>
        <sz val="10.5"/>
        <color indexed="10"/>
        <rFont val="Times New Roman"/>
        <family val="1"/>
      </rPr>
      <t xml:space="preserve">    </t>
    </r>
    <r>
      <rPr>
        <sz val="10.5"/>
        <color indexed="10"/>
        <rFont val="ＭＳ 明朝"/>
        <family val="1"/>
      </rPr>
      <t>者</t>
    </r>
    <r>
      <rPr>
        <sz val="10.5"/>
        <color indexed="10"/>
        <rFont val="Times New Roman"/>
        <family val="1"/>
      </rPr>
      <t xml:space="preserve">    </t>
    </r>
    <r>
      <rPr>
        <sz val="10.5"/>
        <color indexed="10"/>
        <rFont val="ＭＳ 明朝"/>
        <family val="1"/>
      </rPr>
      <t>名</t>
    </r>
  </si>
  <si>
    <r>
      <t xml:space="preserve">     </t>
    </r>
    <r>
      <rPr>
        <sz val="10.5"/>
        <color indexed="10"/>
        <rFont val="ＭＳ 明朝"/>
        <family val="1"/>
      </rPr>
      <t>公</t>
    </r>
    <r>
      <rPr>
        <sz val="10.5"/>
        <color indexed="10"/>
        <rFont val="Times New Roman"/>
        <family val="1"/>
      </rPr>
      <t xml:space="preserve">     </t>
    </r>
    <r>
      <rPr>
        <sz val="10.5"/>
        <color indexed="10"/>
        <rFont val="ＭＳ 明朝"/>
        <family val="1"/>
      </rPr>
      <t>印</t>
    </r>
  </si>
  <si>
    <r>
      <t xml:space="preserve"> </t>
    </r>
    <r>
      <rPr>
        <sz val="10.5"/>
        <color indexed="10"/>
        <rFont val="ＭＳ 明朝"/>
        <family val="1"/>
      </rPr>
      <t>□町長</t>
    </r>
    <r>
      <rPr>
        <sz val="10.5"/>
        <color indexed="10"/>
        <rFont val="Times New Roman"/>
        <family val="1"/>
      </rPr>
      <t xml:space="preserve">   </t>
    </r>
    <r>
      <rPr>
        <sz val="10.5"/>
        <color indexed="10"/>
        <rFont val="ＭＳ 明朝"/>
        <family val="1"/>
      </rPr>
      <t>□副町長　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□部長</t>
    </r>
  </si>
  <si>
    <r>
      <t xml:space="preserve">   </t>
    </r>
    <r>
      <rPr>
        <sz val="10.5"/>
        <color indexed="10"/>
        <rFont val="ＭＳ 明朝"/>
        <family val="1"/>
      </rPr>
      <t>□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10"/>
        <rFont val="ＭＳ 明朝"/>
        <family val="1"/>
      </rPr>
      <t>要</t>
    </r>
  </si>
  <si>
    <r>
      <t xml:space="preserve"> </t>
    </r>
    <r>
      <rPr>
        <sz val="10.5"/>
        <color indexed="10"/>
        <rFont val="ＭＳ 明朝"/>
        <family val="1"/>
      </rPr>
      <t>□課長</t>
    </r>
    <r>
      <rPr>
        <sz val="10.5"/>
        <color indexed="10"/>
        <rFont val="Times New Roman"/>
        <family val="1"/>
      </rPr>
      <t xml:space="preserve">   </t>
    </r>
    <r>
      <rPr>
        <sz val="10.5"/>
        <color indexed="10"/>
        <rFont val="ＭＳ 明朝"/>
        <family val="1"/>
      </rPr>
      <t>□教育長</t>
    </r>
  </si>
  <si>
    <r>
      <t xml:space="preserve">   </t>
    </r>
    <r>
      <rPr>
        <sz val="10.5"/>
        <color indexed="10"/>
        <rFont val="ＭＳ 明朝"/>
        <family val="1"/>
      </rPr>
      <t>□不要</t>
    </r>
  </si>
  <si>
    <r>
      <t xml:space="preserve"> </t>
    </r>
    <r>
      <rPr>
        <sz val="10.5"/>
        <color indexed="10"/>
        <rFont val="ＭＳ 明朝"/>
        <family val="1"/>
      </rPr>
      <t>取扱</t>
    </r>
  </si>
  <si>
    <r>
      <t xml:space="preserve"> </t>
    </r>
    <r>
      <rPr>
        <sz val="10.5"/>
        <color indexed="10"/>
        <rFont val="ＭＳ 明朝"/>
        <family val="1"/>
      </rPr>
      <t>照合</t>
    </r>
  </si>
  <si>
    <r>
      <t xml:space="preserve"> </t>
    </r>
    <r>
      <rPr>
        <sz val="10.5"/>
        <color indexed="10"/>
        <rFont val="ＭＳ 明朝"/>
        <family val="1"/>
      </rPr>
      <t>浄書</t>
    </r>
  </si>
  <si>
    <r>
      <t xml:space="preserve">   </t>
    </r>
    <r>
      <rPr>
        <sz val="10.5"/>
        <color indexed="10"/>
        <rFont val="ＭＳ 明朝"/>
        <family val="1"/>
      </rPr>
      <t>添</t>
    </r>
    <r>
      <rPr>
        <sz val="10.5"/>
        <color indexed="10"/>
        <rFont val="Times New Roman"/>
        <family val="1"/>
      </rPr>
      <t xml:space="preserve">     </t>
    </r>
    <r>
      <rPr>
        <sz val="10.5"/>
        <color indexed="10"/>
        <rFont val="ＭＳ 明朝"/>
        <family val="1"/>
      </rPr>
      <t>付</t>
    </r>
    <r>
      <rPr>
        <sz val="10.5"/>
        <color indexed="10"/>
        <rFont val="Times New Roman"/>
        <family val="1"/>
      </rPr>
      <t xml:space="preserve">       </t>
    </r>
    <r>
      <rPr>
        <sz val="10.5"/>
        <color indexed="10"/>
        <rFont val="ＭＳ 明朝"/>
        <family val="1"/>
      </rPr>
      <t>物</t>
    </r>
  </si>
  <si>
    <r>
      <t>所</t>
    </r>
    <r>
      <rPr>
        <sz val="10.5"/>
        <color indexed="10"/>
        <rFont val="Times New Roman"/>
        <family val="1"/>
      </rPr>
      <t xml:space="preserve">  </t>
    </r>
    <r>
      <rPr>
        <sz val="10.5"/>
        <color indexed="10"/>
        <rFont val="ＭＳ 明朝"/>
        <family val="1"/>
      </rPr>
      <t>属</t>
    </r>
  </si>
  <si>
    <t>　教　育　総　務　課</t>
  </si>
  <si>
    <t>(　職　)</t>
  </si>
  <si>
    <t>起案者</t>
  </si>
  <si>
    <r>
      <t>(氏 名)</t>
    </r>
    <r>
      <rPr>
        <sz val="10.5"/>
        <rFont val="ＭＳ Ｐ明朝"/>
        <family val="1"/>
      </rPr>
      <t>　　　　　後藤　　崇</t>
    </r>
  </si>
  <si>
    <r>
      <t xml:space="preserve"> </t>
    </r>
    <r>
      <rPr>
        <sz val="10.5"/>
        <color indexed="10"/>
        <rFont val="ＭＳ 明朝"/>
        <family val="1"/>
      </rPr>
      <t>あて先</t>
    </r>
  </si>
  <si>
    <r>
      <t xml:space="preserve"> </t>
    </r>
    <r>
      <rPr>
        <sz val="10.5"/>
        <color indexed="10"/>
        <rFont val="ＭＳ 明朝"/>
        <family val="1"/>
      </rPr>
      <t>件　名</t>
    </r>
  </si>
  <si>
    <t>ピアノの調律について</t>
  </si>
  <si>
    <t>次</t>
  </si>
  <si>
    <t>してよろしいか。</t>
  </si>
  <si>
    <r>
      <t xml:space="preserve">     </t>
    </r>
    <r>
      <rPr>
        <sz val="10.5"/>
        <color indexed="10"/>
        <rFont val="ＭＳ 明朝"/>
        <family val="1"/>
      </rPr>
      <t>このことについて</t>
    </r>
    <r>
      <rPr>
        <sz val="10.5"/>
        <color indexed="10"/>
        <rFont val="Times New Roman"/>
        <family val="1"/>
      </rPr>
      <t xml:space="preserve">    </t>
    </r>
    <r>
      <rPr>
        <sz val="10.5"/>
        <color indexed="10"/>
        <rFont val="ＭＳ 明朝"/>
        <family val="1"/>
      </rPr>
      <t>のとおり</t>
    </r>
  </si>
  <si>
    <t>調律</t>
  </si>
  <si>
    <t>別紙</t>
  </si>
  <si>
    <t>します。</t>
  </si>
  <si>
    <t>音楽の授業や行事にピアノを使用するため、下記のとおり調律を実施します。</t>
  </si>
  <si>
    <t>業者名</t>
  </si>
  <si>
    <t>大垣市錦町66　林楽器（町指定業者）</t>
  </si>
  <si>
    <t>ピアノの台数</t>
  </si>
  <si>
    <t>アップライトピアノ　1台・グランドピアノ　1台</t>
  </si>
  <si>
    <t>予算科目</t>
  </si>
  <si>
    <t>10教育費　　２小学校費　　１学校管理費　　12役務費</t>
  </si>
  <si>
    <t>執行金額</t>
  </si>
  <si>
    <t>１６，８００円</t>
  </si>
  <si>
    <t>（アップライトピアノ　1台　７，３５０円）</t>
  </si>
  <si>
    <t>12-ｹ-503</t>
  </si>
  <si>
    <t>（グランドピアノ　　　1台　９，４５０円）　　</t>
  </si>
  <si>
    <t>12-ｹ-504</t>
  </si>
  <si>
    <t>ドーエイ　６．５×８×０．０４ｃｍ</t>
  </si>
  <si>
    <t>単色１０枚入</t>
  </si>
  <si>
    <t>ガラスクリーナー</t>
  </si>
  <si>
    <t>４８０ｍｌ</t>
  </si>
  <si>
    <t>ガラス管</t>
  </si>
  <si>
    <t>シマズ　φ３＊５ｍｍ＊１ｍ</t>
  </si>
  <si>
    <t>シマズ　φ４＊６ｍｍ＊１ｍ</t>
  </si>
  <si>
    <t>シマズ　φ５＊７ｍｍ＊１ｍ</t>
  </si>
  <si>
    <t>ガラス棒</t>
  </si>
  <si>
    <t>シマズ　φ６ｍｍ＊１ｍ</t>
  </si>
  <si>
    <t>カリミョウバン</t>
  </si>
  <si>
    <t>乾電池（アルカリ）</t>
  </si>
  <si>
    <t>単一（１．５Ｖ）</t>
  </si>
  <si>
    <t>１箱（20本入）</t>
  </si>
  <si>
    <t>単二（１．５Ｖ）</t>
  </si>
  <si>
    <t>単三（１．５Ｖ）</t>
  </si>
  <si>
    <t>１箱（40本入）</t>
  </si>
  <si>
    <t>単四（１．５Ｖ）</t>
  </si>
  <si>
    <t>乾電池ホルダー</t>
  </si>
  <si>
    <t>シマズ　α</t>
  </si>
  <si>
    <t>印刷機用</t>
  </si>
  <si>
    <t>感熱紙（ロール判）</t>
  </si>
  <si>
    <t>Ａ４－２１６ＳＶ　２１６×１００ｍ</t>
  </si>
  <si>
    <t>Ｂ４－２５７ＳＶ　２５７×１００ｍ</t>
  </si>
  <si>
    <t>アジア　Ｂ４－２５７　５０ｍＶ</t>
  </si>
  <si>
    <t>００５燃料費</t>
  </si>
  <si>
    <t>お茶（熱湯玉露）</t>
  </si>
  <si>
    <t>大野町黒野２０１－１</t>
  </si>
  <si>
    <t>００５燃料費</t>
  </si>
  <si>
    <t>１箱（６本入）</t>
  </si>
  <si>
    <t>過酸化水素水</t>
  </si>
  <si>
    <t>キャップ</t>
  </si>
  <si>
    <t>教室用ほうき</t>
  </si>
  <si>
    <t>サンニワニワ</t>
  </si>
  <si>
    <t>１０本</t>
  </si>
  <si>
    <t>切りこ</t>
  </si>
  <si>
    <t>１０枚</t>
  </si>
  <si>
    <t>キンチョール</t>
  </si>
  <si>
    <t>４５０ｍｌ</t>
  </si>
  <si>
    <t>清掃用</t>
  </si>
  <si>
    <t>1本</t>
  </si>
  <si>
    <t>スプレー式殺虫剤</t>
  </si>
  <si>
    <t>アースジェット　４５０ｇ</t>
  </si>
  <si>
    <t>ケ</t>
  </si>
  <si>
    <t>くい</t>
  </si>
  <si>
    <t>30mm×30mm   40cm</t>
  </si>
  <si>
    <t>山辰組</t>
  </si>
  <si>
    <t>45mm×45mm   1m20cm</t>
  </si>
  <si>
    <t>山本産業</t>
  </si>
  <si>
    <t>45mm×45mm   ４５０ｍm</t>
  </si>
  <si>
    <t>釘</t>
  </si>
  <si>
    <t>２５ｍｍ　１ｋｇ</t>
  </si>
  <si>
    <t>３８ｍｍ　１ｋｇ</t>
  </si>
  <si>
    <t>２箱</t>
  </si>
  <si>
    <t>５０ｍｍ　１ｋｇ</t>
  </si>
  <si>
    <t>３箱</t>
  </si>
  <si>
    <t>７５ｍｍ　１ｋｇ</t>
  </si>
  <si>
    <t>１１需用費</t>
  </si>
  <si>
    <t>食　糧　費　使　用　決　議　書</t>
  </si>
  <si>
    <t>いび川農業協同組合大野支店</t>
  </si>
  <si>
    <t>４箱</t>
  </si>
  <si>
    <t>クサミ</t>
  </si>
  <si>
    <t>竹製</t>
  </si>
  <si>
    <t>クモの巣とり</t>
  </si>
  <si>
    <t>雲華紙</t>
  </si>
  <si>
    <t>１畳程度</t>
  </si>
  <si>
    <t>クラスターテープ</t>
  </si>
  <si>
    <t>リソー １０巻</t>
  </si>
  <si>
    <t>クラフト封筒</t>
  </si>
  <si>
    <t xml:space="preserve">イムラ　再生１００角２号 </t>
  </si>
  <si>
    <t>２０枚</t>
  </si>
  <si>
    <t xml:space="preserve">イムラ　再生１００角３号 </t>
  </si>
  <si>
    <t xml:space="preserve">イムラ　再生１００長形４号 </t>
  </si>
  <si>
    <t>№</t>
  </si>
  <si>
    <t>Ｇ</t>
  </si>
  <si>
    <t>クリアータックロール</t>
  </si>
  <si>
    <t>伊藤伊　５７８８－Ｂ　１００×５０</t>
  </si>
  <si>
    <t>クリッピー（Ｓ）</t>
  </si>
  <si>
    <t>文房堂　S30ｰSV</t>
  </si>
  <si>
    <t>1箱(30個入)</t>
  </si>
  <si>
    <t>クリッピー（L）</t>
  </si>
  <si>
    <t>文房堂　L20ｰSV</t>
  </si>
  <si>
    <t>1箱(20個入)</t>
  </si>
  <si>
    <t>クリーナー</t>
  </si>
  <si>
    <t>ビーボン</t>
  </si>
  <si>
    <t>クリーニング剤</t>
  </si>
  <si>
    <t>ジョンソンフォワード　油性　１８Ｌ</t>
  </si>
  <si>
    <t>クリヤー中袋</t>
  </si>
  <si>
    <t>B4</t>
  </si>
  <si>
    <t>クリヤーファイル</t>
  </si>
  <si>
    <t>キングジム　１３２ＲＷ（Ａ４－Ｓ）</t>
  </si>
  <si>
    <t>クリヤーホルダー</t>
  </si>
  <si>
    <t>セキセイ　Ｂ４-CＨ６００</t>
  </si>
  <si>
    <t>１冊</t>
  </si>
  <si>
    <t>A4-S 透明　1袋(10冊入）</t>
  </si>
  <si>
    <t>1袋</t>
  </si>
  <si>
    <t>クレープ紙Ｃソフトクレープ</t>
  </si>
  <si>
    <t>さくら　２５０ｃｍ×５０ｍ</t>
  </si>
  <si>
    <t>単色１枚</t>
  </si>
  <si>
    <t>Ｄ</t>
  </si>
  <si>
    <t>クレゾール</t>
  </si>
  <si>
    <t>１本（５００ｍｌ）</t>
  </si>
  <si>
    <t>苦土石灰</t>
  </si>
  <si>
    <t>２０Ｋ　粉</t>
  </si>
  <si>
    <t>クロールキット</t>
  </si>
  <si>
    <t>ヤガミ０８８１１</t>
  </si>
  <si>
    <t>黒マルチ</t>
  </si>
  <si>
    <t>セキスイ　２００　９５ｃｍ</t>
  </si>
  <si>
    <t>セキスイ　２００　１８０ｃｍ</t>
  </si>
  <si>
    <t>グロランプ</t>
  </si>
  <si>
    <t>１５Ｗ～３０W用　２５個入</t>
  </si>
  <si>
    <t>４０Ｗ用　２５個入</t>
  </si>
  <si>
    <t>２０Ｗ　１Ｅ　２５個入</t>
  </si>
  <si>
    <t>軍手</t>
  </si>
  <si>
    <t>１０個入</t>
  </si>
  <si>
    <t>軍手（女性用）</t>
  </si>
  <si>
    <t>蛍光灯</t>
  </si>
  <si>
    <t>日立　ＦＬ１５　２５個入</t>
  </si>
  <si>
    <t>ナショナル　ＦＰＬ５５Ｗ　１０個入</t>
  </si>
  <si>
    <t>ラピッド　ＲＡＰＩＤ４０Ｗ２５個入</t>
  </si>
  <si>
    <t>ラピッド　ＲＡＰＩＤ２０Ｗ　２５個入</t>
  </si>
  <si>
    <t>ＦＬ４０　２５個入</t>
  </si>
  <si>
    <t>20Ｗ２５個入</t>
  </si>
  <si>
    <t>１０Ｗ　２５個入</t>
  </si>
  <si>
    <t>３０Ｗ　２５個入</t>
  </si>
  <si>
    <t>日立　ＦＣＬ－30ハイホワイト　２０個入</t>
  </si>
  <si>
    <t>ＦＬＲ１１０HW　１０個入</t>
  </si>
  <si>
    <t>蛍光灯（丸型）</t>
  </si>
  <si>
    <t>３０Ｗ</t>
  </si>
  <si>
    <t>４０Ｗ</t>
  </si>
  <si>
    <t>蛍光ペン</t>
  </si>
  <si>
    <t>トンボ　エコネット蛍コート</t>
  </si>
  <si>
    <t>けいふん</t>
  </si>
  <si>
    <t>発酵　１５Ｋ</t>
  </si>
  <si>
    <t>消しゴム</t>
  </si>
  <si>
    <t>トンボ　エコネットＥＢ－ＳＡＥ</t>
  </si>
  <si>
    <t>１箱（４０個入）</t>
  </si>
  <si>
    <t>工事用アルバム</t>
  </si>
  <si>
    <t>セキセイ　ＡＥ－５５５Ｌ</t>
  </si>
  <si>
    <t>合成ゴム系接着剤</t>
  </si>
  <si>
    <t>速乾Ｇ１７　２０ｍｌ</t>
  </si>
  <si>
    <t>コードコネクター</t>
  </si>
  <si>
    <t>ゴールデンビートバン</t>
  </si>
  <si>
    <t>サカタのタネ　ＦＨ－１８０</t>
  </si>
  <si>
    <t>１個（５枚入）</t>
  </si>
  <si>
    <t>コールドスプレー</t>
  </si>
  <si>
    <t>黒板拭き</t>
  </si>
  <si>
    <t>不二チョーク</t>
  </si>
  <si>
    <t>固形洗濯石鹸</t>
  </si>
  <si>
    <t>マルセル</t>
  </si>
  <si>
    <t>ゴム手袋(厚手)</t>
  </si>
  <si>
    <t>ショーワ　ナイスハンド(家庭用) M</t>
  </si>
  <si>
    <t>ショーワ　ナイスハンド(家庭用) L</t>
  </si>
  <si>
    <t>新ロート子どもソフト</t>
  </si>
  <si>
    <t>８ｍｌ</t>
  </si>
  <si>
    <t>粉石鹸</t>
  </si>
  <si>
    <t>大箱</t>
  </si>
  <si>
    <t>１．２ｋｇ</t>
  </si>
  <si>
    <t>駒込めピペット</t>
  </si>
  <si>
    <t>シマズ　ゴム帽付き２ｍｌ</t>
  </si>
  <si>
    <t>シマズ　ゴム帽付き５ｍｌ</t>
  </si>
  <si>
    <t>ゴミ袋（透明）</t>
  </si>
  <si>
    <t>0.04　８００×900</t>
  </si>
  <si>
    <t>1箱（300枚入）</t>
  </si>
  <si>
    <t>ゴミ袋　</t>
  </si>
  <si>
    <t>５２ｃｍ×６ｃｍ</t>
  </si>
  <si>
    <t>８０ｃｍ×６５ｃｍ　４５Ｌ</t>
  </si>
  <si>
    <t>８０ｃｍ×６５ｃｍ　厚み０．０４</t>
  </si>
  <si>
    <t>３０ｃｍ×４０ｃｍ　厚み０．０３</t>
  </si>
  <si>
    <t>ゴミ袋（黒）汚物用</t>
  </si>
  <si>
    <t>３０×４０　</t>
  </si>
  <si>
    <t>７５×６５　（大）</t>
  </si>
  <si>
    <t>１斗缶用　</t>
  </si>
  <si>
    <t>１００枚入</t>
  </si>
  <si>
    <t>ゴム手袋</t>
  </si>
  <si>
    <t>厚手</t>
  </si>
  <si>
    <t>１組</t>
  </si>
  <si>
    <t>ゴム管</t>
  </si>
  <si>
    <t>シマズ　φ５＊７ｍｍ</t>
  </si>
  <si>
    <t>シマズ　φ６＊８．４ｍｍ</t>
  </si>
  <si>
    <t>ゴム栓</t>
  </si>
  <si>
    <t>シマズ　ＮＯ．３</t>
  </si>
  <si>
    <t>シマズ　ＮＯ．４</t>
  </si>
  <si>
    <t>コンクリート金属用接着剤</t>
  </si>
  <si>
    <t>Ｔ－１００　２５０ｇ</t>
  </si>
  <si>
    <t>コンパネ</t>
  </si>
  <si>
    <t>９０×１８０　  1２ｍm</t>
  </si>
  <si>
    <t>コンビカラー</t>
  </si>
  <si>
    <t>さくら　５４．５ｃｍ×３９．４ｃｍ</t>
  </si>
  <si>
    <t>単色100枚入</t>
  </si>
  <si>
    <t>コンベックススーパーロック</t>
  </si>
  <si>
    <t>５．５ｍ　１９ｍ／ｍＳＬ－１９５Ｒ</t>
  </si>
  <si>
    <t>サージカルテープ</t>
  </si>
  <si>
    <t>２．５ｃｍ幅</t>
  </si>
  <si>
    <t>作業ズボン（ＮＯ．００７）</t>
  </si>
  <si>
    <t>Ｗ７０～８８</t>
  </si>
  <si>
    <t>１つ</t>
  </si>
  <si>
    <t>Ｗ９１～</t>
  </si>
  <si>
    <t>作業ズボン（女子）</t>
  </si>
  <si>
    <t>ＰＬ－６０５</t>
  </si>
  <si>
    <t>作業服（ＮＯ．００８）</t>
  </si>
  <si>
    <t>町マーク氏名入Ｍ～２Ｌ</t>
  </si>
  <si>
    <t>町マーク氏名入３Ｌ</t>
  </si>
  <si>
    <t>作業服（女子）</t>
  </si>
  <si>
    <t>町マーク氏名入ＪＬ－５０７</t>
  </si>
  <si>
    <t>酢酸オルセイン</t>
  </si>
  <si>
    <t>京都科学　１００ｍｌ</t>
  </si>
  <si>
    <t>酢酸カーミン　</t>
  </si>
  <si>
    <t>関東科学　一級２５ｍｌ</t>
  </si>
  <si>
    <t>作文用紙</t>
  </si>
  <si>
    <t>Ａ判　低学年用　</t>
  </si>
  <si>
    <t>1000枚入</t>
  </si>
  <si>
    <t>Ａ判　中学年用　</t>
  </si>
  <si>
    <t>Ａ判　高学年用　</t>
  </si>
  <si>
    <t>Ｂ判　低学年用　</t>
  </si>
  <si>
    <t>Ｂ判　中学年用　</t>
  </si>
  <si>
    <t>Ｂ判　高学年用　</t>
  </si>
  <si>
    <t>桜紙</t>
  </si>
  <si>
    <t>５００枚入</t>
  </si>
  <si>
    <t>サッカーボール</t>
  </si>
  <si>
    <t>三笠　ＭＧＦ検定球　PKC５－GM</t>
  </si>
  <si>
    <t>サッカー用ネット</t>
  </si>
  <si>
    <t>アシックス　１組ポリ52-4060</t>
  </si>
  <si>
    <t>丸昌スポーツ</t>
  </si>
  <si>
    <t>殺菌用ランプ</t>
  </si>
  <si>
    <t>ＧＬ－１５</t>
  </si>
  <si>
    <t>牧村電機</t>
  </si>
  <si>
    <t>さび止め</t>
  </si>
  <si>
    <t>０．７Ｌ</t>
  </si>
  <si>
    <t>更紙</t>
  </si>
  <si>
    <t>大王製紙　おうむ　Ｂ４　</t>
  </si>
  <si>
    <t>1000枚</t>
  </si>
  <si>
    <t>大王製紙　おうむ　Ａ４　</t>
  </si>
  <si>
    <t>サラシ粉高度</t>
  </si>
  <si>
    <t>関東科学　５００ｇ</t>
  </si>
  <si>
    <t>サランラップ</t>
  </si>
  <si>
    <t>業務用４５ｃｍ×５０ｍ</t>
  </si>
  <si>
    <t>サロメチール</t>
  </si>
  <si>
    <t>4０ｇ</t>
  </si>
  <si>
    <t>サロンパス</t>
  </si>
  <si>
    <t>１４０枚入</t>
  </si>
  <si>
    <t>三角汚物缶</t>
  </si>
  <si>
    <t>ステンレス</t>
  </si>
  <si>
    <t>三角巾</t>
  </si>
  <si>
    <t>１１０×１１０×χ</t>
  </si>
  <si>
    <t>三角スケール</t>
  </si>
  <si>
    <t>１５ｃｍ　１／２５０入</t>
  </si>
  <si>
    <t>３０ｃｍ　１／２５０入</t>
  </si>
  <si>
    <t>サンポール</t>
  </si>
  <si>
    <t>酸化銀</t>
  </si>
  <si>
    <t>関東科学　特級２５ｇ</t>
  </si>
  <si>
    <t>シール（寄贈書）</t>
  </si>
  <si>
    <t>木原　２２２６</t>
  </si>
  <si>
    <t>シール（禁帯出）</t>
  </si>
  <si>
    <t>木原</t>
  </si>
  <si>
    <t>シール（参考書）</t>
  </si>
  <si>
    <t>木原　２２２３</t>
  </si>
  <si>
    <t>試験管</t>
  </si>
  <si>
    <t>シマズ　φ１８＊１８０ｍｍ</t>
  </si>
  <si>
    <t>１箱（５０本入）</t>
  </si>
  <si>
    <t>シマズ　φ３０＊２００ｍｍ</t>
  </si>
  <si>
    <t>１箱（２５本入）</t>
  </si>
  <si>
    <t>試験管ばさみ</t>
  </si>
  <si>
    <t>シマズ　木製</t>
  </si>
  <si>
    <t>時刻表</t>
  </si>
  <si>
    <t>梅田書店</t>
  </si>
  <si>
    <t>自在ほうき</t>
  </si>
  <si>
    <t>ムラセブラシ　ＭＢＫ</t>
  </si>
  <si>
    <t>シダデッキブラシ</t>
  </si>
  <si>
    <t>実験用ガス</t>
  </si>
  <si>
    <t>シマズ　酸素</t>
  </si>
  <si>
    <t>シマズ　二酸化炭素</t>
  </si>
  <si>
    <t>シマズ　窒素</t>
  </si>
  <si>
    <t>シマズ　水素</t>
  </si>
  <si>
    <t>湿布薬</t>
  </si>
  <si>
    <t>バスタイム、オーンシップ（５枚入）</t>
  </si>
  <si>
    <t>２袋</t>
  </si>
  <si>
    <t>シマジン水和剤</t>
  </si>
  <si>
    <t>除草剤　１００ｇ</t>
  </si>
  <si>
    <t>シマジン粒剤</t>
  </si>
  <si>
    <t>粒状　４Ｋ</t>
  </si>
  <si>
    <t>事務用椅子</t>
  </si>
  <si>
    <t>オカムラ　２０４８ＲＡ－Ｆ２３７</t>
  </si>
  <si>
    <t>１脚</t>
  </si>
  <si>
    <t>オカムラ　２２２０ＺＺ</t>
  </si>
  <si>
    <t>オカムラ　２２１４ＺＺ</t>
  </si>
  <si>
    <t>事務用机</t>
  </si>
  <si>
    <t>オカムラ　３８０７　ＤＢ</t>
  </si>
  <si>
    <t>オカムラ　３８１３　ＤＥ</t>
  </si>
  <si>
    <t>シャープペンシル</t>
  </si>
  <si>
    <t>サクラ　ＮＳＥ１００Ｋ</t>
  </si>
  <si>
    <t>シャープペンシル替え芯</t>
  </si>
  <si>
    <t>三菱　エコライターｕｎｉ0.5-103Ｎ</t>
  </si>
  <si>
    <t>シャーレ</t>
  </si>
  <si>
    <t>シマズ　上下組φ９０ｍｍ</t>
  </si>
  <si>
    <t>シャボネット石けん液</t>
  </si>
  <si>
    <t>１８リットル</t>
  </si>
  <si>
    <t>シャボネット石鹸容器</t>
  </si>
  <si>
    <t>蛇口備え付け用</t>
  </si>
  <si>
    <t>シャボン玉液</t>
  </si>
  <si>
    <t>修正テープ</t>
  </si>
  <si>
    <t>コクヨ　ＴＷ－１１４Ｎ</t>
  </si>
  <si>
    <t>コクヨ　ＴＷ－１１６Ｎ</t>
  </si>
  <si>
    <t>事務用</t>
  </si>
  <si>
    <t>理科指導用</t>
  </si>
  <si>
    <t>じゅうたんほうき</t>
  </si>
  <si>
    <t>家庭用（長柄）</t>
  </si>
  <si>
    <t>樹脂仕上げ用ワックス</t>
  </si>
  <si>
    <t>ジョンソン　油性</t>
  </si>
  <si>
    <t>樹脂ワックス</t>
  </si>
  <si>
    <t>リンレイ　スクールジム　</t>
  </si>
  <si>
    <t>朱肉（モルト）</t>
  </si>
  <si>
    <t>クラウン　ＣＲ－ＳＵ４０</t>
  </si>
  <si>
    <t>１箱（６個入）</t>
  </si>
  <si>
    <t>クラウン　ＣＲ－ＳＵ５０</t>
  </si>
  <si>
    <t>クラウン　ＣＲ－ＳＵ６０</t>
  </si>
  <si>
    <t>クラウン　ＣＲ－ＳＵ７５</t>
  </si>
  <si>
    <t>瞬間接着剤</t>
  </si>
  <si>
    <t>アロンアルファ　２ｇ</t>
  </si>
  <si>
    <t>純水</t>
  </si>
  <si>
    <t>関東科学　一級２０Ｌ</t>
  </si>
  <si>
    <t>硝酸銀</t>
  </si>
  <si>
    <t>関東科学　一級２５ｇ</t>
  </si>
  <si>
    <t>障子紙</t>
  </si>
  <si>
    <t>１畳</t>
  </si>
  <si>
    <t>上質紙</t>
  </si>
  <si>
    <t>Ａ４　１１０Ｋ　</t>
  </si>
  <si>
    <t>Ｂ４　５５Ｋ　</t>
  </si>
  <si>
    <t>㈱桐福電機</t>
  </si>
  <si>
    <t>Ｂ４　７５Ｋ　</t>
  </si>
  <si>
    <t>Ｂ４　１３５Ｋ　</t>
  </si>
  <si>
    <t>上質紙　しらおい</t>
  </si>
  <si>
    <t>日本製紙　70K　A4</t>
  </si>
  <si>
    <t>消毒液(ポピドンヨード　イソジン)</t>
  </si>
  <si>
    <t>　</t>
  </si>
  <si>
    <t>１個（２５０ｍｌ）</t>
  </si>
  <si>
    <t>消毒液(リナパス２)</t>
  </si>
  <si>
    <t>ポンプ付　リナパス</t>
  </si>
  <si>
    <t>１個（500ml）</t>
  </si>
  <si>
    <t>消毒用エタノール</t>
  </si>
  <si>
    <t>蒸発皿</t>
  </si>
  <si>
    <t>シマズ　φ７５ｍｍ</t>
  </si>
  <si>
    <t>じょうろ</t>
  </si>
  <si>
    <t>プラスチック４Ｌ</t>
  </si>
  <si>
    <t>トタン　１０Ｌ</t>
  </si>
  <si>
    <t>シリンダー錠</t>
  </si>
  <si>
    <t>４５ｍ／ｍ　</t>
  </si>
  <si>
    <t>シルキーポアドレッシング</t>
  </si>
  <si>
    <t>東京衛材　３号５０枚入</t>
  </si>
  <si>
    <t>東京衛材　５号２０枚入</t>
  </si>
  <si>
    <t>白ボール紙</t>
  </si>
  <si>
    <t>全判</t>
  </si>
  <si>
    <t>新三共胃腸薬</t>
  </si>
  <si>
    <t>５０入</t>
  </si>
  <si>
    <t>伸縮ホータイ</t>
  </si>
  <si>
    <t>５ｃｍ</t>
  </si>
  <si>
    <t>１０巻</t>
  </si>
  <si>
    <t>３ｃｍ</t>
  </si>
  <si>
    <t>水泳帽子</t>
  </si>
  <si>
    <t>メッシュ</t>
  </si>
  <si>
    <t>水泳帽子用線</t>
  </si>
  <si>
    <t>４ｍｍ　３０ｍ巻（白）</t>
  </si>
  <si>
    <t>水酸化ナトリウム</t>
  </si>
  <si>
    <t>水性エナメル</t>
  </si>
  <si>
    <t>さくら　３００Ｌ</t>
  </si>
  <si>
    <t>単色１個</t>
  </si>
  <si>
    <t>水性マーカー</t>
  </si>
  <si>
    <t>ゼブラ　リユース　太字</t>
  </si>
  <si>
    <t>スコッチたわし</t>
  </si>
  <si>
    <t>スタンプインク</t>
  </si>
  <si>
    <t>シャチハタ　ＳG－40</t>
  </si>
  <si>
    <t>スタンプ台</t>
  </si>
  <si>
    <t>シャチハタ　エコス　ＨＧ－２ＥＣ</t>
  </si>
  <si>
    <t>１箱（１２個入）</t>
  </si>
  <si>
    <t>スチロール水槽</t>
  </si>
  <si>
    <t>シマズ　φ３００ｍｍ</t>
  </si>
  <si>
    <t>ステンレスたわし</t>
  </si>
  <si>
    <t>ステンレス皿</t>
  </si>
  <si>
    <t>シマズ　φ80ｍｍ</t>
  </si>
  <si>
    <t>スプリングカラーモップ</t>
  </si>
  <si>
    <t>替え糸のできるもの</t>
  </si>
  <si>
    <t>スプレーのり</t>
  </si>
  <si>
    <t>スリーエム　５５　４３０ｍｌ</t>
  </si>
  <si>
    <t>スペアーインク</t>
  </si>
  <si>
    <t>パイロット</t>
  </si>
  <si>
    <t>１０本セット</t>
  </si>
  <si>
    <t>プラチナ</t>
  </si>
  <si>
    <t>冊</t>
  </si>
  <si>
    <t>スペアキー</t>
  </si>
  <si>
    <t>スポンジ</t>
  </si>
  <si>
    <t>スポンジたわし</t>
  </si>
  <si>
    <t>キクロン</t>
  </si>
  <si>
    <t>スミチオン乳剤</t>
  </si>
  <si>
    <t>１００ＣＣ</t>
  </si>
  <si>
    <t>スライドガラス</t>
  </si>
  <si>
    <t>シマズ　１００枚入</t>
  </si>
  <si>
    <t>製本テープ</t>
  </si>
  <si>
    <t>コクヨ　Ｔ－４３５</t>
  </si>
  <si>
    <t>コクヨ　Ｔ－４５０</t>
  </si>
  <si>
    <t>生理用ショーツ</t>
  </si>
  <si>
    <t>Ｍ</t>
  </si>
  <si>
    <t>生理用ナプキン</t>
  </si>
  <si>
    <t>ロリエ（ふつう用）</t>
  </si>
  <si>
    <t>２６個入</t>
  </si>
  <si>
    <t>絶縁テープ</t>
  </si>
  <si>
    <t>１ｃｍ幅　　各色</t>
  </si>
  <si>
    <t>石灰（白・特号）</t>
  </si>
  <si>
    <t>運動場ライン用　２０ｋｇ</t>
  </si>
  <si>
    <t>石灰チッソ</t>
  </si>
  <si>
    <t>石けん入れ（ひも）</t>
  </si>
  <si>
    <t>日医　１３５４９</t>
  </si>
  <si>
    <t>石けん入れ（リング）</t>
  </si>
  <si>
    <t>日医　１３５４７</t>
  </si>
  <si>
    <t>５個</t>
  </si>
  <si>
    <t>ゼムクリップ</t>
  </si>
  <si>
    <t>コクヨ　クリ－３Ｖ－１（１００本入）</t>
  </si>
  <si>
    <t>１０箱</t>
  </si>
  <si>
    <t>セメント</t>
  </si>
  <si>
    <t>セラミック金網</t>
  </si>
  <si>
    <t>シマズ　１５０＊１５０ｍｍ</t>
  </si>
  <si>
    <t>１箱（１０枚）</t>
  </si>
  <si>
    <t>セロテープ</t>
  </si>
  <si>
    <t>００８医薬材料費</t>
  </si>
  <si>
    <t>００６光熱水費</t>
  </si>
  <si>
    <t>債権者</t>
  </si>
  <si>
    <t>１４使用料及賃借料</t>
  </si>
  <si>
    <t>１１需用費</t>
  </si>
  <si>
    <t>１１需用費</t>
  </si>
  <si>
    <t>１２役務費</t>
  </si>
  <si>
    <t>日</t>
  </si>
  <si>
    <t>　設計金額又は
　定価若しくは
　標 準 価 格</t>
  </si>
  <si>
    <t>学校長</t>
  </si>
  <si>
    <t>教　頭</t>
  </si>
  <si>
    <t>ＩＢＳ１号　化成肥料</t>
  </si>
  <si>
    <t>物品名</t>
  </si>
  <si>
    <t>木原　ＲＢ４</t>
  </si>
  <si>
    <t>歳出予算</t>
  </si>
  <si>
    <t>品名</t>
  </si>
  <si>
    <t>ﾒｰｶｰ</t>
  </si>
  <si>
    <t>単位</t>
  </si>
  <si>
    <t>数量</t>
  </si>
  <si>
    <t>単価</t>
  </si>
  <si>
    <t>金額</t>
  </si>
  <si>
    <t>備考</t>
  </si>
  <si>
    <t>計</t>
  </si>
  <si>
    <t>教育長</t>
  </si>
  <si>
    <t>起案</t>
  </si>
  <si>
    <t>保存期間（年）</t>
  </si>
  <si>
    <t>公開・非公開の区分</t>
  </si>
  <si>
    <t xml:space="preserve">  全部公開 ・ 部分公開 ・ 非公開</t>
  </si>
  <si>
    <t>　決　　裁</t>
  </si>
  <si>
    <t>００１消耗品費</t>
  </si>
  <si>
    <t>００２食料費</t>
  </si>
  <si>
    <t>００３印刷製本費</t>
  </si>
  <si>
    <t>００４修繕費</t>
  </si>
  <si>
    <t>００５燃料費</t>
  </si>
  <si>
    <t>００８医薬材料費</t>
  </si>
  <si>
    <t>００１郵便料</t>
  </si>
  <si>
    <t>００１電話料</t>
  </si>
  <si>
    <t>００３洗濯代</t>
  </si>
  <si>
    <t>００３ピアノ調律</t>
  </si>
  <si>
    <t>01自動車借上料</t>
  </si>
  <si>
    <t>02事務用機器借上料</t>
  </si>
  <si>
    <t>05その他借上料</t>
  </si>
  <si>
    <t>１６原材料費</t>
  </si>
  <si>
    <t>01補修用資材</t>
  </si>
  <si>
    <t>０２教育振興費</t>
  </si>
  <si>
    <t>01勤労生産種苗代</t>
  </si>
  <si>
    <t>02特殊学級教材</t>
  </si>
  <si>
    <t>１８備品購入費</t>
  </si>
  <si>
    <t>01図書購入費</t>
  </si>
  <si>
    <t>02教材備品</t>
  </si>
  <si>
    <t>　　管理備品</t>
  </si>
  <si>
    <t>　</t>
  </si>
  <si>
    <t>保健衛生用</t>
  </si>
  <si>
    <t>006光熱水費</t>
  </si>
  <si>
    <t>ﾒｰｶｰ</t>
  </si>
  <si>
    <t>０１学校管理費</t>
  </si>
  <si>
    <t>購入先</t>
  </si>
  <si>
    <t>製品番号等</t>
  </si>
  <si>
    <t>理由・特記</t>
  </si>
  <si>
    <t>花壇用</t>
  </si>
  <si>
    <t>年度</t>
  </si>
  <si>
    <t>起案者氏名</t>
  </si>
  <si>
    <t>納入場所</t>
  </si>
  <si>
    <t>歳出予算２番目まで</t>
  </si>
  <si>
    <t>(款)10教育費</t>
  </si>
  <si>
    <t>(項)02小学校費</t>
  </si>
  <si>
    <t>教科用指導資料作成のため必要</t>
  </si>
  <si>
    <t>保健室での救急用</t>
  </si>
  <si>
    <t>00100</t>
  </si>
  <si>
    <t>00200</t>
  </si>
  <si>
    <t>00300</t>
  </si>
  <si>
    <t>00400</t>
  </si>
  <si>
    <t>00500</t>
  </si>
  <si>
    <t>00600</t>
  </si>
  <si>
    <t>00800</t>
  </si>
  <si>
    <t>00101</t>
  </si>
  <si>
    <t>00102</t>
  </si>
  <si>
    <t>00301</t>
  </si>
  <si>
    <t>00302</t>
  </si>
  <si>
    <t>01000</t>
  </si>
  <si>
    <t>02000</t>
  </si>
  <si>
    <t>05000</t>
  </si>
  <si>
    <t>00000</t>
  </si>
  <si>
    <t>予算額</t>
  </si>
  <si>
    <t>執行額</t>
  </si>
  <si>
    <t>執行残高</t>
  </si>
  <si>
    <t>伺年月日</t>
  </si>
  <si>
    <t>納入期限</t>
  </si>
  <si>
    <t>月日</t>
  </si>
  <si>
    <t>伺金額</t>
  </si>
  <si>
    <t>メーカー</t>
  </si>
  <si>
    <t>(項)02小学校費</t>
  </si>
  <si>
    <t>００１消耗品費</t>
  </si>
  <si>
    <t>００２食料費</t>
  </si>
  <si>
    <t>００３印刷製本費</t>
  </si>
  <si>
    <t>００４修繕費</t>
  </si>
  <si>
    <t>００５燃料費</t>
  </si>
  <si>
    <t>児童指導用</t>
  </si>
  <si>
    <t>学校管理運営のため必要</t>
  </si>
  <si>
    <t>学級での指導用、資料作成用</t>
  </si>
  <si>
    <t>プールでの消毒用として必要</t>
  </si>
  <si>
    <t>破損したため、修理が必要</t>
  </si>
  <si>
    <t>破損したため、取り替えが必要</t>
  </si>
  <si>
    <t>購入・修繕後直ちに使用する。</t>
  </si>
  <si>
    <t>後藤　　崇</t>
  </si>
  <si>
    <t>卒業式等学校行事会場用</t>
  </si>
  <si>
    <t>(項)0３中学校費</t>
  </si>
  <si>
    <t>事業</t>
  </si>
  <si>
    <t>節</t>
  </si>
  <si>
    <t>目</t>
  </si>
  <si>
    <t>項</t>
  </si>
  <si>
    <t>節</t>
  </si>
  <si>
    <t>細節</t>
  </si>
  <si>
    <t>ア</t>
  </si>
  <si>
    <t>好文堂</t>
  </si>
  <si>
    <t>１本</t>
  </si>
  <si>
    <t>ウ</t>
  </si>
  <si>
    <t>三角タップ</t>
  </si>
  <si>
    <t>１個</t>
  </si>
  <si>
    <t>松屋商会</t>
  </si>
  <si>
    <t>ク</t>
  </si>
  <si>
    <t>ＢＴＢ溶液</t>
  </si>
  <si>
    <t>関東科学　５００ｍｌ</t>
  </si>
  <si>
    <t>イマオ商会</t>
  </si>
  <si>
    <t>Ｇ</t>
  </si>
  <si>
    <t>Ｂコート</t>
  </si>
  <si>
    <t>木原　ＲＢ４</t>
  </si>
  <si>
    <t>１枚</t>
  </si>
  <si>
    <t>Ｂコート（Ａ４）</t>
  </si>
  <si>
    <t>木原　８９３７２０</t>
  </si>
  <si>
    <t>１００枚入</t>
  </si>
  <si>
    <t>片岡商店</t>
  </si>
  <si>
    <t>Ｂコート（Ａ５）</t>
  </si>
  <si>
    <t>木原　８９３４２０</t>
  </si>
  <si>
    <t>Ｂコート（Ｂ５）</t>
  </si>
  <si>
    <t>木原　８９３６２０</t>
  </si>
  <si>
    <t>Ｂコート（Ｂ６）</t>
  </si>
  <si>
    <t>木原　８９３３２０</t>
  </si>
  <si>
    <t>ＢコートＴ</t>
  </si>
  <si>
    <t>木原　８９４４００　１００×５０</t>
  </si>
  <si>
    <t>１巻</t>
  </si>
  <si>
    <t>Ｂ紙</t>
  </si>
  <si>
    <t>厚　７０ｋｇ</t>
  </si>
  <si>
    <t>５０枚</t>
  </si>
  <si>
    <t>Ｂ紙（色）</t>
  </si>
  <si>
    <t>Ｂ紙（方眼）</t>
  </si>
  <si>
    <t>白</t>
  </si>
  <si>
    <t>５０枚入</t>
  </si>
  <si>
    <t>広瀬文具</t>
  </si>
  <si>
    <t>色</t>
  </si>
  <si>
    <t>Ｂ紙（ロール）</t>
  </si>
  <si>
    <t>白（方眼）</t>
  </si>
  <si>
    <t>色（方眼）</t>
  </si>
  <si>
    <t>ア</t>
  </si>
  <si>
    <t>好文堂</t>
  </si>
  <si>
    <t>Ａ</t>
  </si>
  <si>
    <t>ア</t>
  </si>
  <si>
    <t>１本</t>
  </si>
  <si>
    <t>１個</t>
  </si>
  <si>
    <t>ク</t>
  </si>
  <si>
    <t>イマオ商会</t>
  </si>
  <si>
    <t>広瀬文具</t>
  </si>
  <si>
    <t>ＣＤ－Ｒ</t>
  </si>
  <si>
    <t>クラウン　ＣＤＲ８０Ａ　ＰＷＸ１０Ｓ</t>
  </si>
  <si>
    <t>１箱（１０枚）</t>
  </si>
  <si>
    <t>ＣＤ－ＲＷ</t>
  </si>
  <si>
    <t>クラウン　ＣＤＲＷ７４　ＨＳＤ</t>
  </si>
  <si>
    <t>１箱（５枚）</t>
  </si>
  <si>
    <t>F</t>
  </si>
  <si>
    <t>イ</t>
  </si>
  <si>
    <t>ＣＲＣ（潤滑油）</t>
  </si>
  <si>
    <t>クレ５５６</t>
  </si>
  <si>
    <t>福林堂金物店</t>
  </si>
  <si>
    <t>Ｃクランプ</t>
  </si>
  <si>
    <t>７５ｍｍ</t>
  </si>
  <si>
    <t>馬渕金物店</t>
  </si>
  <si>
    <t>Ｈ型ガラス管</t>
  </si>
  <si>
    <t>シマズ　ＥＧ用</t>
  </si>
  <si>
    <t>オ</t>
  </si>
  <si>
    <t>ＩＢＯ５０</t>
  </si>
  <si>
    <t>いび川農協大野支店</t>
  </si>
  <si>
    <t>２０Ｋ</t>
  </si>
  <si>
    <t>１袋</t>
  </si>
  <si>
    <t>いび川農協大野支店</t>
  </si>
  <si>
    <t>Ａ</t>
  </si>
  <si>
    <t>ア</t>
  </si>
  <si>
    <t>ホチキス</t>
  </si>
  <si>
    <t>マックス　ＨＤ－１０ＤＦ</t>
  </si>
  <si>
    <t>１箱（５個入）</t>
  </si>
  <si>
    <t>ツイキオフィスサービス</t>
  </si>
  <si>
    <t>イ</t>
  </si>
  <si>
    <t>Ｐ．Ｐロープ</t>
  </si>
  <si>
    <t>５ｍ／ｍ×２５０ｍ</t>
  </si>
  <si>
    <t>１巻</t>
  </si>
  <si>
    <t>馬渕金物店</t>
  </si>
  <si>
    <t>ク</t>
  </si>
  <si>
    <t>ＰＨ万能巻取試験紙</t>
  </si>
  <si>
    <t>シマズ</t>
  </si>
  <si>
    <t>１箱</t>
  </si>
  <si>
    <t>松屋商会</t>
  </si>
  <si>
    <t>F</t>
  </si>
  <si>
    <t>ＰＰＣカラー用紙（Ａ４）</t>
  </si>
  <si>
    <t>ピンク・イエロー・ブルー・グリーン</t>
  </si>
  <si>
    <t>１〆（500枚）</t>
  </si>
  <si>
    <t>広瀬文具</t>
  </si>
  <si>
    <t>ＰＰＣカラー用紙（Ｂ５）</t>
  </si>
  <si>
    <t>ＰＰ紐チェリー</t>
  </si>
  <si>
    <t>エコールリュウグウ</t>
  </si>
  <si>
    <t>１箱（１０巻入）</t>
  </si>
  <si>
    <t>好文堂</t>
  </si>
  <si>
    <t>ＴＥＰＵＲＡ用カートリッジ</t>
  </si>
  <si>
    <t>ＴＥＰＵＲＡＰＲＯ（６、９、１２ミリ）</t>
  </si>
  <si>
    <t>１個</t>
  </si>
  <si>
    <t>Ｂ</t>
  </si>
  <si>
    <t>Ｗマーカー</t>
  </si>
  <si>
    <t>ドーエイ</t>
  </si>
  <si>
    <t>８色セット</t>
  </si>
  <si>
    <t>Ｅ</t>
  </si>
  <si>
    <t>麻とき布</t>
  </si>
  <si>
    <t>８８ｃｍ角</t>
  </si>
  <si>
    <t>１枚</t>
  </si>
  <si>
    <t>ヌリヤ</t>
  </si>
  <si>
    <t>荒神ほうき</t>
  </si>
  <si>
    <t>老鶴</t>
  </si>
  <si>
    <t>１本</t>
  </si>
  <si>
    <t>アルボース石鹸</t>
  </si>
  <si>
    <t>８５ｇ</t>
  </si>
  <si>
    <t>松久薬品本店</t>
  </si>
  <si>
    <t>アルミホイル</t>
  </si>
  <si>
    <t>業務用　４５ｃｍ×３０ｃｍ</t>
  </si>
  <si>
    <t>福林堂金物店</t>
  </si>
  <si>
    <t>家庭用</t>
  </si>
  <si>
    <t>安全ピン</t>
  </si>
  <si>
    <t>ＮＯ．２　</t>
  </si>
  <si>
    <t>１００本</t>
  </si>
  <si>
    <t>片岡商店</t>
  </si>
  <si>
    <t>ＮＯ．３　</t>
  </si>
  <si>
    <t>アンモニア水</t>
  </si>
  <si>
    <t>関東科学　一級５００ｍｌ</t>
  </si>
  <si>
    <t>イマオ商会</t>
  </si>
  <si>
    <t>イオウ</t>
  </si>
  <si>
    <t>関東科学　一級５００ｇ</t>
  </si>
  <si>
    <t>コサジン・ガーグル（うがい）</t>
  </si>
  <si>
    <t>３００ml(ポンプ)</t>
  </si>
  <si>
    <t>板目紙</t>
  </si>
  <si>
    <t>A４</t>
  </si>
  <si>
    <t>１〆（１００枚）</t>
  </si>
  <si>
    <t>A３　</t>
  </si>
  <si>
    <t>板ラッチ</t>
  </si>
  <si>
    <t>中</t>
  </si>
  <si>
    <t>糸付きモップ</t>
  </si>
  <si>
    <t>竹柄</t>
  </si>
  <si>
    <t>糸のこ刃</t>
  </si>
  <si>
    <t>岡田金属　５３＊１５０ｍｍ　</t>
  </si>
  <si>
    <t>１０枚入</t>
  </si>
  <si>
    <t>岡田金属　８０＊１５０ｍｍ　１０枚入</t>
  </si>
  <si>
    <t>色紙</t>
  </si>
  <si>
    <t>Ｍ－１０</t>
  </si>
  <si>
    <t>１箱（５０枚入）</t>
  </si>
  <si>
    <t>色紙ＣイロガミＮ</t>
  </si>
  <si>
    <t>さくら　１５×１５　各色</t>
  </si>
  <si>
    <t>２００枚入</t>
  </si>
  <si>
    <t>色上質紙</t>
  </si>
  <si>
    <t>A４　薄口</t>
  </si>
  <si>
    <t>Ｂ４　薄口</t>
  </si>
  <si>
    <t>A４　中厚</t>
  </si>
  <si>
    <t>Ｂ４　中厚</t>
  </si>
  <si>
    <t>９切　５５Ｋ　</t>
  </si>
  <si>
    <t>１〆（1000枚）</t>
  </si>
  <si>
    <t>色和紙Ｃイロワシ</t>
  </si>
  <si>
    <t>４９ｃｍ×３１ｃｍ　</t>
  </si>
  <si>
    <t>２０枚入</t>
  </si>
  <si>
    <t>Ｉ</t>
  </si>
  <si>
    <t>キ</t>
  </si>
  <si>
    <t>インクカートリッジ</t>
  </si>
  <si>
    <t>エプソン　ＭＪＩＣ７黒（再生）</t>
  </si>
  <si>
    <t>エプソン　ＭＪＩＣ８カラー（再生）</t>
  </si>
  <si>
    <t>インデックス</t>
  </si>
  <si>
    <t>コクヨ　ターＥ２０</t>
  </si>
  <si>
    <t>１箱（２０冊入）</t>
  </si>
  <si>
    <t>コクヨ　ターＥ２１</t>
  </si>
  <si>
    <t>コクヨ　ターＥ２２</t>
  </si>
  <si>
    <t>リナパス詰め替え用</t>
  </si>
  <si>
    <t>リナパス　５Ｌ</t>
  </si>
  <si>
    <t>打掛</t>
  </si>
  <si>
    <t>大</t>
  </si>
  <si>
    <t>２個</t>
  </si>
  <si>
    <t>運動靴（黒）</t>
  </si>
  <si>
    <t>月星ハミング２１７</t>
  </si>
  <si>
    <t>エンジンオイル</t>
  </si>
  <si>
    <t>小森石油店</t>
  </si>
  <si>
    <t>小森石油店</t>
  </si>
  <si>
    <t>耕耘機用</t>
  </si>
  <si>
    <t>ヒリックス</t>
  </si>
  <si>
    <t>ℓ</t>
  </si>
  <si>
    <t>ℓ</t>
  </si>
  <si>
    <t>７足</t>
  </si>
  <si>
    <t>運動靴（白）</t>
  </si>
  <si>
    <t>月星ジャガーシグマ０３</t>
  </si>
  <si>
    <t>５足</t>
  </si>
  <si>
    <t>衛生長靴（白）</t>
  </si>
  <si>
    <t>２３ｃｍ～２６．５ｃｍ</t>
  </si>
  <si>
    <t>１足</t>
  </si>
  <si>
    <t>エイナーファイル</t>
  </si>
  <si>
    <t>クラウン　Ｗ　ＡＮ１１０９（Ａ４－Ｓ）</t>
  </si>
  <si>
    <t>１箱（１０冊入）</t>
  </si>
  <si>
    <t>オ</t>
  </si>
  <si>
    <t>エカチンＴＤ粒剤</t>
  </si>
  <si>
    <t>３Ｋ</t>
  </si>
  <si>
    <t>液肥</t>
  </si>
  <si>
    <t>ハイポネックス　８００ＣＣ</t>
  </si>
  <si>
    <t>松浦種苗店</t>
  </si>
  <si>
    <t>液肥（協同液肥）</t>
  </si>
  <si>
    <t>１１需用費</t>
  </si>
  <si>
    <t>１２役務費</t>
  </si>
  <si>
    <t>１４使用料及賃借料</t>
  </si>
  <si>
    <t>理由</t>
  </si>
  <si>
    <t>１号　２４Ｋ</t>
  </si>
  <si>
    <t>枝付きフラスコ</t>
  </si>
  <si>
    <t>ケニス　１００ml</t>
  </si>
  <si>
    <t>エチルアルコール</t>
  </si>
  <si>
    <t>柄付きスポンジたわし</t>
  </si>
  <si>
    <t>柄付きたわし</t>
  </si>
  <si>
    <t>ナイロン柄付きプラスチック</t>
  </si>
  <si>
    <t>円形色紙Cゾウケイマルイロガミ15</t>
  </si>
  <si>
    <t>直径１５ｃｍ　各色</t>
  </si>
  <si>
    <t>単色</t>
  </si>
  <si>
    <t>ウ</t>
  </si>
  <si>
    <t>延長コード</t>
  </si>
  <si>
    <t>３０ｍ　１００Ｖ</t>
  </si>
  <si>
    <t>桐福電機</t>
  </si>
  <si>
    <t>鉛筆</t>
  </si>
  <si>
    <t>三菱　リサイクル＆水性塗料鉛筆</t>
  </si>
  <si>
    <t>１箱（１２本入）</t>
  </si>
  <si>
    <t>塩化ナトリウム</t>
  </si>
  <si>
    <t>塩化第二銅</t>
  </si>
  <si>
    <t>塩酸</t>
  </si>
  <si>
    <t>オイルスプレー</t>
  </si>
  <si>
    <t>３２０ｍｌ</t>
  </si>
  <si>
    <t>大型色紙</t>
  </si>
  <si>
    <t>２０ｃｍ×２０ｃｍ　</t>
  </si>
  <si>
    <t>３５ｃｍ×３５ｃｍ　</t>
  </si>
  <si>
    <t>オシボリ</t>
  </si>
  <si>
    <t>タオル地</t>
  </si>
  <si>
    <t>オスバン</t>
  </si>
  <si>
    <t>５００ｍｌ</t>
  </si>
  <si>
    <t>オセダポリッシュワックス</t>
  </si>
  <si>
    <t>４．５Ｌ</t>
  </si>
  <si>
    <t>エ</t>
  </si>
  <si>
    <t>お茶</t>
  </si>
  <si>
    <t>青柳　</t>
  </si>
  <si>
    <t>１ｋｇ</t>
  </si>
  <si>
    <t>秋月堂</t>
  </si>
  <si>
    <t>粉茶（煎茶）　</t>
  </si>
  <si>
    <t>玄米茶　</t>
  </si>
  <si>
    <t>麦茶　</t>
  </si>
  <si>
    <t>１０ｋｇ</t>
  </si>
  <si>
    <t>１００パック詰め</t>
  </si>
  <si>
    <t>熱湯玉露</t>
  </si>
  <si>
    <t>２００ｇ</t>
  </si>
  <si>
    <t>お茶（粉茶）</t>
  </si>
  <si>
    <t>9-ｴ-92</t>
  </si>
  <si>
    <t>秋月堂</t>
  </si>
  <si>
    <t>来客用</t>
  </si>
  <si>
    <t>大野町黒野８３４－６</t>
  </si>
  <si>
    <t>大野町黒野８３４－６</t>
  </si>
  <si>
    <t>秋月堂</t>
  </si>
  <si>
    <t>お茶パック</t>
  </si>
  <si>
    <t>小</t>
  </si>
  <si>
    <t>松岡教材社</t>
  </si>
  <si>
    <t>オルトラン粒剤</t>
  </si>
  <si>
    <t>１Ｋ</t>
  </si>
  <si>
    <t>温度計</t>
  </si>
  <si>
    <t>シマズ　アルコール０～１００</t>
  </si>
  <si>
    <t>シマズ　アルコール５～１０５</t>
  </si>
  <si>
    <t>シマズ　アルコール２０～１０５</t>
  </si>
  <si>
    <t>ガーゼ</t>
  </si>
  <si>
    <t>３０ｃｍ×１０ｍ</t>
  </si>
  <si>
    <t>カードケースソフト</t>
  </si>
  <si>
    <t>Ａ２</t>
  </si>
  <si>
    <t>掛金</t>
  </si>
  <si>
    <t>６０ｍ／ｍ</t>
  </si>
  <si>
    <t>書き初め半紙</t>
  </si>
  <si>
    <t>額</t>
  </si>
  <si>
    <t>44×３２</t>
  </si>
  <si>
    <t>額（掲示用）</t>
  </si>
  <si>
    <t>木製　４６×５５</t>
  </si>
  <si>
    <t>拡大機用感熱紙</t>
  </si>
  <si>
    <t>シルバー精工　８５０×１００ｍ　黒</t>
  </si>
  <si>
    <t>１箱（２本入）</t>
  </si>
  <si>
    <t>(項)02小学校費</t>
  </si>
  <si>
    <t>０１学校管理費</t>
  </si>
  <si>
    <t>岐阜県小中学校長会</t>
  </si>
  <si>
    <t>14使用料及賃借料</t>
  </si>
  <si>
    <t>プールでの消毒用として必要</t>
  </si>
  <si>
    <t>課　長</t>
  </si>
  <si>
    <t>係　長</t>
  </si>
  <si>
    <t>学 校 長</t>
  </si>
  <si>
    <t>所 属</t>
  </si>
  <si>
    <t>氏 名</t>
  </si>
  <si>
    <t>由及び特記事項</t>
  </si>
  <si>
    <t>係</t>
  </si>
  <si>
    <t>課長補佐</t>
  </si>
  <si>
    <t>教育総務課</t>
  </si>
  <si>
    <t>氏名</t>
  </si>
  <si>
    <t>平成</t>
  </si>
  <si>
    <t>円</t>
  </si>
  <si>
    <t>町長</t>
  </si>
  <si>
    <t>教育長</t>
  </si>
  <si>
    <t>課長</t>
  </si>
  <si>
    <t>主幹</t>
  </si>
  <si>
    <t>係長</t>
  </si>
  <si>
    <t>数　量</t>
  </si>
  <si>
    <t>単　価</t>
  </si>
  <si>
    <t>金　　額</t>
  </si>
  <si>
    <t>手書入力</t>
  </si>
  <si>
    <t>注　文　す　る　種　別</t>
  </si>
  <si>
    <t>注</t>
  </si>
  <si>
    <t>月</t>
  </si>
  <si>
    <t>年</t>
  </si>
  <si>
    <t>担当課</t>
  </si>
  <si>
    <t>下記により注文してよろしいか。</t>
  </si>
  <si>
    <t>学　校　名</t>
  </si>
  <si>
    <t>麦茶パック</t>
  </si>
  <si>
    <t>一般</t>
  </si>
  <si>
    <t>会計</t>
  </si>
  <si>
    <t>※　左とじで支出命令書に添付</t>
  </si>
  <si>
    <t>理　　由</t>
  </si>
  <si>
    <t>注　文　先</t>
  </si>
  <si>
    <t>㊞</t>
  </si>
  <si>
    <t>(目）</t>
  </si>
  <si>
    <t>(節）</t>
  </si>
  <si>
    <t>１袋（２０冊）</t>
  </si>
  <si>
    <t>ジアゾユニパー　ＵＤ＃２００　Ｂ２判</t>
  </si>
  <si>
    <t>006光熱水費</t>
  </si>
  <si>
    <t>・</t>
  </si>
  <si>
    <t>理科観察実験用として使用したい</t>
  </si>
  <si>
    <t>品　質　規　格</t>
  </si>
  <si>
    <t>購入先</t>
  </si>
  <si>
    <t>副町長</t>
  </si>
  <si>
    <t>イマオ商会</t>
  </si>
  <si>
    <t>ニチバン　ＣＴ４０５－Ａ１８</t>
  </si>
  <si>
    <t>洗車ブラシ</t>
  </si>
  <si>
    <t>造花紙</t>
  </si>
  <si>
    <t>各色</t>
  </si>
  <si>
    <t>造形ニス（水性）</t>
  </si>
  <si>
    <t>さくら　２００ｍｌ</t>
  </si>
  <si>
    <t>造形ボンド（木工用）</t>
  </si>
  <si>
    <t>卒業証書入れ丸筒</t>
  </si>
  <si>
    <t>紙製　ワニ皮風　校名入</t>
  </si>
  <si>
    <t>１ダース</t>
  </si>
  <si>
    <t>ソフトクリヤーケース</t>
  </si>
  <si>
    <t>クケーＡ４</t>
  </si>
  <si>
    <t>クケーＡ３</t>
  </si>
  <si>
    <t>ソフトベックス</t>
  </si>
  <si>
    <t>ポリエチレン　特殊紙</t>
  </si>
  <si>
    <t>３０ｃｍ</t>
  </si>
  <si>
    <t>ソフラチュール</t>
  </si>
  <si>
    <t>体温計</t>
  </si>
  <si>
    <t>電子体温計　ＭＣ－１０７ＢＷ</t>
  </si>
  <si>
    <t>ジマンダイセン水和剤</t>
  </si>
  <si>
    <t>殺菌剤　２５０ｇ入</t>
  </si>
  <si>
    <t>タイマーテープ</t>
  </si>
  <si>
    <t>シマズ　１８＊１２００mm ５００枚</t>
  </si>
  <si>
    <t>タオル</t>
  </si>
  <si>
    <t>黄色</t>
  </si>
  <si>
    <t>竹ぼうき</t>
  </si>
  <si>
    <t>並</t>
  </si>
  <si>
    <t>たこ糸</t>
  </si>
  <si>
    <t>５０ｍ巻　ＮＯ．８</t>
  </si>
  <si>
    <t>たこひご</t>
  </si>
  <si>
    <t>長９０ｃｍ</t>
  </si>
  <si>
    <t>１束（１００）</t>
  </si>
  <si>
    <t>ダストレスチョーク</t>
  </si>
  <si>
    <t>白</t>
  </si>
  <si>
    <t>色</t>
  </si>
  <si>
    <t>タックシール</t>
  </si>
  <si>
    <t>書院　Ａ－ＯＮＥ　２８１８０</t>
  </si>
  <si>
    <t>１箱（100枚入）</t>
  </si>
  <si>
    <t>タックシールレーザープリンタ用</t>
  </si>
  <si>
    <t>コクヨ　Ａ４　ＬＢＰ－Ａ６９２－Ｗ</t>
  </si>
  <si>
    <t>１袋（２０枚入）</t>
  </si>
  <si>
    <t>脱脂綿</t>
  </si>
  <si>
    <t>５００ｇ</t>
  </si>
  <si>
    <t>種粕</t>
  </si>
  <si>
    <t>ダブルクリップ</t>
  </si>
  <si>
    <t>クラウン　Ｗ４　小小</t>
  </si>
  <si>
    <t>クラウン　Ｗ３　小</t>
  </si>
  <si>
    <t>クラウン　Ｗ２　中</t>
  </si>
  <si>
    <t>クラウン　Ｗ１　大</t>
  </si>
  <si>
    <t>ダブルコンセント</t>
  </si>
  <si>
    <t>タフロープ　</t>
  </si>
  <si>
    <t>R－５０　積水　レコード巻き</t>
  </si>
  <si>
    <t>たるき</t>
  </si>
  <si>
    <t>30mm×42mm   4m</t>
  </si>
  <si>
    <t>９本入</t>
  </si>
  <si>
    <t>炭酸水素ナトリウム</t>
  </si>
  <si>
    <t>炭素電極</t>
  </si>
  <si>
    <t>シマズ　ＥＧ用</t>
  </si>
  <si>
    <t>中質紙</t>
  </si>
  <si>
    <t>Ｂ４　ＪＩＳ４５Ｋ</t>
  </si>
  <si>
    <t>Ａ４　ＪＩＳ４５Ｋ</t>
  </si>
  <si>
    <t>１箱（３〆）</t>
  </si>
  <si>
    <t>５５ｋ</t>
  </si>
  <si>
    <t>チョーク</t>
  </si>
  <si>
    <t>不二　白</t>
  </si>
  <si>
    <t>不二　色</t>
  </si>
  <si>
    <t>ちり紙（白）</t>
  </si>
  <si>
    <t>1個（700枚入）</t>
  </si>
  <si>
    <t>使い捨てカイロ</t>
  </si>
  <si>
    <t>　　　　　</t>
  </si>
  <si>
    <t>６枚入</t>
  </si>
  <si>
    <t>爪切り</t>
  </si>
  <si>
    <t>爪ブラシ</t>
  </si>
  <si>
    <t>手洗い用石鹸</t>
  </si>
  <si>
    <t>花王　ホワイト</t>
  </si>
  <si>
    <t>６個入</t>
  </si>
  <si>
    <t>ティッシュペーパー</t>
  </si>
  <si>
    <t>４００枚入　</t>
  </si>
  <si>
    <t>５箱</t>
  </si>
  <si>
    <t>データバインダー</t>
  </si>
  <si>
    <t>コクヨ　ＥＢＴ－１５１Ｎ</t>
  </si>
  <si>
    <t>データバインダーＴバースト用</t>
  </si>
  <si>
    <t>コクヨ　ＥＢＴ-１８１２</t>
  </si>
  <si>
    <t>テーピング</t>
  </si>
  <si>
    <t>１２ｍｍ　</t>
  </si>
  <si>
    <t>２個入</t>
  </si>
  <si>
    <t>２５ｍｍ　</t>
  </si>
  <si>
    <t>１個入</t>
  </si>
  <si>
    <t>３８ｍｍ</t>
  </si>
  <si>
    <t>テープカッター</t>
  </si>
  <si>
    <t>ニチバン　ＴＣ－Ｃ</t>
  </si>
  <si>
    <t>テーブルタップ</t>
  </si>
  <si>
    <t>２コロコード付き</t>
  </si>
  <si>
    <t>鉄粉</t>
  </si>
  <si>
    <t>鉄粉♯３２５</t>
  </si>
  <si>
    <t>デナポンベイト</t>
  </si>
  <si>
    <t>２Ｋ</t>
  </si>
  <si>
    <t>テニスボール</t>
  </si>
  <si>
    <t>アカＭ　Ｍ２３０００</t>
  </si>
  <si>
    <t>電子コピー用ＰＰＣ（再生紙）</t>
  </si>
  <si>
    <t>Ｂ４　１〆（５００枚）</t>
  </si>
  <si>
    <t>１箱（５〆入）</t>
  </si>
  <si>
    <t>Ｂ５　１〆（５００枚）</t>
  </si>
  <si>
    <t>Ａ４　１〆（５００枚）</t>
  </si>
  <si>
    <t>Ａ３　１〆（５００枚）</t>
  </si>
  <si>
    <t>１箱（３〆入）</t>
  </si>
  <si>
    <t>電子体温計</t>
  </si>
  <si>
    <t>ブザー付</t>
  </si>
  <si>
    <t>電卓　　</t>
  </si>
  <si>
    <t>カシオ　ＪＳ－２０</t>
  </si>
  <si>
    <t>１台</t>
  </si>
  <si>
    <t>電動パンチ替え刃</t>
  </si>
  <si>
    <t>ＵＣＨＩＤＡ　SP-60</t>
  </si>
  <si>
    <t>２本セット</t>
  </si>
  <si>
    <t>電動パンチ刃受</t>
  </si>
  <si>
    <t>トイレクリーナー</t>
  </si>
  <si>
    <t>ジョンソン　８００ｍｌ</t>
  </si>
  <si>
    <t>トイレ消臭元</t>
  </si>
  <si>
    <t>小林製薬(1本　400ｍ)ｌ</t>
  </si>
  <si>
    <t>トイレットペーパー　</t>
  </si>
  <si>
    <t>１１４ｍ／ｍ×５５ｍ　１３０ｇ</t>
  </si>
  <si>
    <t>１箱（100個入）</t>
  </si>
  <si>
    <t>トイレ芳香剤（円盤型）</t>
  </si>
  <si>
    <t>アサヒ</t>
  </si>
  <si>
    <t>１箱（２０個入）</t>
  </si>
  <si>
    <t>トイレボール</t>
  </si>
  <si>
    <t>５個入</t>
  </si>
  <si>
    <t>トイレマジックリン</t>
  </si>
  <si>
    <t>トイレ用スリッパ</t>
  </si>
  <si>
    <t>Ｌ　ゴム</t>
  </si>
  <si>
    <t>Ｍ　ゴム</t>
  </si>
  <si>
    <t>Ｓ　ゴム</t>
  </si>
  <si>
    <t>トイレ用長靴</t>
  </si>
  <si>
    <t>２４ｃｍ</t>
  </si>
  <si>
    <t>どうぶち</t>
  </si>
  <si>
    <t>２間</t>
  </si>
  <si>
    <t>灯油ポリ</t>
  </si>
  <si>
    <t>銅粉</t>
  </si>
  <si>
    <t>戸車</t>
  </si>
  <si>
    <t>金３０ｍｍ</t>
  </si>
  <si>
    <t>金３６ｍｍ</t>
  </si>
  <si>
    <t>図書ラベル（のり付き）</t>
  </si>
  <si>
    <t>規文堂　各色　</t>
  </si>
  <si>
    <t>規文堂　</t>
  </si>
  <si>
    <t>トタンバケツ</t>
  </si>
  <si>
    <t>８Ｌ</t>
  </si>
  <si>
    <t>ドッヂボール</t>
  </si>
  <si>
    <t>三笠　ＮＯ．１</t>
  </si>
  <si>
    <t>三笠　ＮＯ．２</t>
  </si>
  <si>
    <t>三笠　ＮＯ．３</t>
  </si>
  <si>
    <t>トップジンＭペースト</t>
  </si>
  <si>
    <t>１ｋ</t>
  </si>
  <si>
    <t>ドライワイパー</t>
  </si>
  <si>
    <t>ヤマザキＢＨ大　先の部分のみ</t>
  </si>
  <si>
    <t>ドラフティングテープ</t>
  </si>
  <si>
    <t>住友　スリーエム　１２ｍｍ×３０ｍ</t>
  </si>
  <si>
    <t>塗料</t>
  </si>
  <si>
    <t>スプレー式　３００ｍｌ</t>
  </si>
  <si>
    <t>塗料用シンナー</t>
  </si>
  <si>
    <t>トレーシングペーパー</t>
  </si>
  <si>
    <t>Ｂ４　中厚口</t>
  </si>
  <si>
    <t>ロール　中厚口　４２０ｍｍ×２０ｍ</t>
  </si>
  <si>
    <t>トレスセクション１ｍｍ方眼</t>
  </si>
  <si>
    <t>アスター　５２６１Ｃ　Ａ２</t>
  </si>
  <si>
    <t>スター　０５３０４６－６　Ｂ２５１Ｂ</t>
  </si>
  <si>
    <t>トレボン乳剤</t>
  </si>
  <si>
    <t>ナイロンデッキブラシ</t>
  </si>
  <si>
    <t>長柄座敷ほうき</t>
  </si>
  <si>
    <t>アズマ</t>
  </si>
  <si>
    <t>長柄ほうき</t>
  </si>
  <si>
    <t>あずま</t>
  </si>
  <si>
    <t>夏目球</t>
  </si>
  <si>
    <t>２５個入</t>
  </si>
  <si>
    <t>夏用作業ズボン</t>
  </si>
  <si>
    <t>夏用作業ズボン（女子）</t>
  </si>
  <si>
    <t>Ｐ－25</t>
  </si>
  <si>
    <t>ナンバリングマシン</t>
  </si>
  <si>
    <t>コクヨ　ＩＳ－Ｍ７２</t>
  </si>
  <si>
    <t>二酸化炭素検知管</t>
  </si>
  <si>
    <t>二酸化マンガン</t>
  </si>
  <si>
    <t>ニス</t>
  </si>
  <si>
    <t>４Ｌ</t>
  </si>
  <si>
    <t>ニス用ハケ</t>
  </si>
  <si>
    <t>３ｃｍ幅</t>
  </si>
  <si>
    <t>４ｃｍ幅</t>
  </si>
  <si>
    <t>７ｃｍ幅</t>
  </si>
  <si>
    <t>荷作りロープ</t>
  </si>
  <si>
    <t>積水　PPなわ　Ｐ＝１００</t>
  </si>
  <si>
    <t>１巻（１．５ｋｇ）</t>
  </si>
  <si>
    <t>尿石防止剤</t>
  </si>
  <si>
    <t>庭ほうき</t>
  </si>
  <si>
    <t>ネオクロール</t>
  </si>
  <si>
    <t>Tー20S　20g  20錠</t>
  </si>
  <si>
    <t>ネームランド用テープカートリッジ</t>
  </si>
  <si>
    <t>カシオ　ＸＲ－３６</t>
  </si>
  <si>
    <t>カシオ　ＸＲ－１８</t>
  </si>
  <si>
    <t>カシオ　ＸＲ－９</t>
  </si>
  <si>
    <t>ネオハンガー（粘着タイプ）</t>
  </si>
  <si>
    <t>Ａ－ＯＮＥ　１８０２０</t>
  </si>
  <si>
    <t>５個付・10台紙</t>
  </si>
  <si>
    <t>熱さまシート</t>
  </si>
  <si>
    <t>小林製薬　こども用</t>
  </si>
  <si>
    <t>農林規格ケミカルマット</t>
  </si>
  <si>
    <t>０５３１５７－２　Ｎ－２　１号型</t>
  </si>
  <si>
    <t>１冊　　</t>
  </si>
  <si>
    <t>のびのびサロン湿布(冷感)</t>
  </si>
  <si>
    <t>袋</t>
  </si>
  <si>
    <t>久光製薬　</t>
  </si>
  <si>
    <t>１箱(12枚入り)</t>
  </si>
  <si>
    <t>のり</t>
  </si>
  <si>
    <t>袋入り　２Ｋ</t>
  </si>
  <si>
    <t>のり（アラビックヤマト）</t>
  </si>
  <si>
    <t>ヤマト　ＥＮＡー１５０</t>
  </si>
  <si>
    <t>のり（ピットハイパワー）</t>
  </si>
  <si>
    <t>トンボ　PT-GP</t>
  </si>
  <si>
    <t>のり（消えいろピット）</t>
  </si>
  <si>
    <t>トンボ　PT-GC</t>
  </si>
  <si>
    <t>のり（シワなしピット）</t>
  </si>
  <si>
    <t>トンボ　PT-GAS</t>
  </si>
  <si>
    <t>のり付きカラー小型カラーラベル</t>
  </si>
  <si>
    <t>5742（ボタン）　規文堂　5746（空）</t>
  </si>
  <si>
    <t>５シート入</t>
  </si>
  <si>
    <t>のり付きカラー丸型レーベル</t>
  </si>
  <si>
    <t>木原　２２３９</t>
  </si>
  <si>
    <t>１０シート入</t>
  </si>
  <si>
    <t>のりバケ</t>
  </si>
  <si>
    <t>のり補充（アラビックヤマト）</t>
  </si>
  <si>
    <t>ヤマト　ＥＮＡー３００</t>
  </si>
  <si>
    <t>１箱（３個入）</t>
  </si>
  <si>
    <t>ハイター</t>
  </si>
  <si>
    <t>花王　１５００ｍｌ</t>
  </si>
  <si>
    <t>ハイター（キッチン）</t>
  </si>
  <si>
    <t>はさみ</t>
  </si>
  <si>
    <t>クラウン　ＣＲ－ＨＳ１６０</t>
  </si>
  <si>
    <t>バスケットボール</t>
  </si>
  <si>
    <t>モルテン　天然皮革検定球６号</t>
  </si>
  <si>
    <t>ナルセスポーツ</t>
  </si>
  <si>
    <t>バスマジックリン</t>
  </si>
  <si>
    <t>バックテスト</t>
  </si>
  <si>
    <t>シマズ　ＷＡＫ各種</t>
  </si>
  <si>
    <t>パックフィルター(掃除機用)</t>
  </si>
  <si>
    <t>日立　抗菌三層　５個入</t>
  </si>
  <si>
    <t>ナショナル　Ｌ型　ＡＭＣ－ＮＫ５</t>
  </si>
  <si>
    <t>ナショナル　掃除機用</t>
  </si>
  <si>
    <t>１袋（３層５枚入）</t>
  </si>
  <si>
    <t>発光ダイオード</t>
  </si>
  <si>
    <t>シマズ　２．２Ｖ</t>
  </si>
  <si>
    <t>バァファリンA</t>
  </si>
  <si>
    <t>ライオン</t>
  </si>
  <si>
    <t>２０錠入</t>
  </si>
  <si>
    <t>バドミントンはね</t>
  </si>
  <si>
    <t>メイピス　３５０　ＳＬＯＷコルク</t>
  </si>
  <si>
    <t>はどめ鋲</t>
  </si>
  <si>
    <t>５Ａ　</t>
  </si>
  <si>
    <t>２５０個入</t>
  </si>
  <si>
    <t>鼻栓</t>
  </si>
  <si>
    <t>ヤガミ　１０ｇχ３</t>
  </si>
  <si>
    <t>針金</t>
  </si>
  <si>
    <t>＃１２</t>
  </si>
  <si>
    <t>１０ｍ</t>
  </si>
  <si>
    <t>＃１８</t>
  </si>
  <si>
    <t>１０m</t>
  </si>
  <si>
    <t>バレーボール</t>
  </si>
  <si>
    <t>モルテン　天然皮革検定球４号</t>
  </si>
  <si>
    <t>ハロゲンランプ</t>
  </si>
  <si>
    <t>ＪＤ１１０Ｖ８５ＷＮＥ　１０個入</t>
  </si>
  <si>
    <t>版画インキ</t>
  </si>
  <si>
    <t>水性　８００ｇ</t>
  </si>
  <si>
    <t>パンシロン　０１</t>
  </si>
  <si>
    <t>ロート製薬</t>
  </si>
  <si>
    <t>１箱(２０包)</t>
  </si>
  <si>
    <t>半袖開襟シャツ</t>
  </si>
  <si>
    <t>町マーク氏名入Ｓ－１９</t>
  </si>
  <si>
    <t>ピアノ調律アップライト</t>
  </si>
  <si>
    <t>林楽器</t>
  </si>
  <si>
    <t>ピアノ調律グランド</t>
  </si>
  <si>
    <t>Ｇ１～Ｃ７</t>
  </si>
  <si>
    <t>ビーカー</t>
  </si>
  <si>
    <t>シマズ　１００ｍｌ</t>
  </si>
  <si>
    <t>シマズ　２００ｍｌ</t>
  </si>
  <si>
    <t>シマズ　３００ｍｌ</t>
  </si>
  <si>
    <t>シマズ　５００ｍｌ</t>
  </si>
  <si>
    <t>シマズ　１０００ｍｌ</t>
  </si>
  <si>
    <t>光磁気ディスク</t>
  </si>
  <si>
    <t>富士フイルム　ＭＯ　２３０ＭＢ</t>
  </si>
  <si>
    <t>ビデオクリーニングテープ</t>
  </si>
  <si>
    <t>ＶＨＳ</t>
  </si>
  <si>
    <t>ビデオテープ</t>
  </si>
  <si>
    <t>マクセル　ＶＨＳ３０</t>
  </si>
  <si>
    <t>３本</t>
  </si>
  <si>
    <t>マクセル　ＶＨＳ６０</t>
  </si>
  <si>
    <t>マクセル　ＶＨＳ120</t>
  </si>
  <si>
    <t>ビクターＭ－ＯＶ６０ＭＥ</t>
  </si>
  <si>
    <t>ビニール線</t>
  </si>
  <si>
    <t>＃１４　並</t>
  </si>
  <si>
    <t>＃２０　太</t>
  </si>
  <si>
    <t>ビニールテープ</t>
  </si>
  <si>
    <t>絶縁テープ　５ｃｍ幅</t>
  </si>
  <si>
    <t>絶縁テープ　１．９ｃｍ幅</t>
  </si>
  <si>
    <t>透明　５ｃｍ幅</t>
  </si>
  <si>
    <t>ビニール手袋</t>
  </si>
  <si>
    <t>薄手　ピンクＭ（２０枚入）</t>
  </si>
  <si>
    <t>薄手　白Ｍ（２０枚入）</t>
  </si>
  <si>
    <t>薄手　白Ｌ（２０枚入）</t>
  </si>
  <si>
    <t>ビニール袋</t>
  </si>
  <si>
    <t>M　100枚入　超薄手</t>
  </si>
  <si>
    <t>ビニールのり</t>
  </si>
  <si>
    <t>１ｋｇ入</t>
  </si>
  <si>
    <t>ビニールホース</t>
  </si>
  <si>
    <t>内径１５ｍｍ　</t>
  </si>
  <si>
    <t>１巻（５０）</t>
  </si>
  <si>
    <t>内径１８ｍｍ　</t>
  </si>
  <si>
    <t>糸入（熱湯用）内径１８ｍｍ　</t>
  </si>
  <si>
    <t>１巻（４０）</t>
  </si>
  <si>
    <t>ビニファスナー</t>
  </si>
  <si>
    <t>コクヨ　ＦＡ－２　１００本入</t>
  </si>
  <si>
    <t>火ばさみ</t>
  </si>
  <si>
    <t>ピンセット</t>
  </si>
  <si>
    <t>シマズ　ＳＴ　ＡＡ　１２５ｍｍ</t>
  </si>
  <si>
    <t>ピン球</t>
  </si>
  <si>
    <t>ＴＳＰ　</t>
  </si>
  <si>
    <t>ファイリングキャビネット</t>
  </si>
  <si>
    <t>コクヨ　Ａ４　２段</t>
  </si>
  <si>
    <t>ファイリング第１ガイド</t>
  </si>
  <si>
    <t>00100</t>
  </si>
  <si>
    <t>00300</t>
  </si>
  <si>
    <t>00500</t>
  </si>
  <si>
    <t>01000</t>
  </si>
  <si>
    <t>02000</t>
  </si>
  <si>
    <t>１１需用費</t>
  </si>
  <si>
    <t>コクヨ　Ａ４－Ｇ１</t>
  </si>
  <si>
    <t>ファイリング第２ガイド</t>
  </si>
  <si>
    <t>コクヨ　Ａ４－Ｇ２</t>
  </si>
  <si>
    <t>ファイルボックス</t>
  </si>
  <si>
    <t>コクヨ　Ａ４－ＬＦＥ（Ｅタイプ）</t>
  </si>
  <si>
    <t>１箱（５冊入）</t>
  </si>
  <si>
    <t>コクヨ　Ａ４－ＳＦＴ</t>
  </si>
  <si>
    <t>１袋（１０冊）</t>
  </si>
  <si>
    <t>コクヨ　Ａ４－ＬＦＴ</t>
  </si>
  <si>
    <t>ファイン専用ロール紙</t>
  </si>
  <si>
    <t>エプソン　ＭＪＲＯＬＬ２</t>
  </si>
  <si>
    <t>FAX用感熱記録紙</t>
  </si>
  <si>
    <t>B４　２５７ｍ×５０ｍ</t>
  </si>
  <si>
    <t>ファクシミリ用原稿用紙</t>
  </si>
  <si>
    <t>コクヨ　コヒ－２０５Ｎ</t>
  </si>
  <si>
    <t>ファブリーズ(ボトル)</t>
  </si>
  <si>
    <t>除菌プラス(370ｍｌ)</t>
  </si>
  <si>
    <t>ファブリーズ(詰替え用)</t>
  </si>
  <si>
    <t>除菌プラス(320ｍｌ)</t>
  </si>
  <si>
    <t>フイトモスプレー</t>
  </si>
  <si>
    <t>ヤマザキ　３００ｇ入</t>
  </si>
  <si>
    <t>フイトルモップスペアー</t>
  </si>
  <si>
    <t>ヤマザキ　９０ｃｍ幅</t>
  </si>
  <si>
    <t>ヤマザキ　３０ｃｍ幅</t>
  </si>
  <si>
    <t>袋（お見舞い）</t>
  </si>
  <si>
    <t>ワンタッチ式</t>
  </si>
  <si>
    <t>１箱（３０束入）</t>
  </si>
  <si>
    <t>袋（香典）</t>
  </si>
  <si>
    <t>袋（のし）</t>
  </si>
  <si>
    <t>ブッカーＴ（透明テープ）</t>
  </si>
  <si>
    <t>規文堂　７ｃｍ</t>
  </si>
  <si>
    <t>規文堂　５ｃｍ</t>
  </si>
  <si>
    <t>ブドウ糖</t>
  </si>
  <si>
    <t>腐葉土</t>
  </si>
  <si>
    <t>ブラシ</t>
  </si>
  <si>
    <t>シマズ　試験管用</t>
  </si>
  <si>
    <t>プラスチックちりとり</t>
  </si>
  <si>
    <t>フラットファイル</t>
  </si>
  <si>
    <t>コクヨ　フーＶ１１（Ｂ５－Ｓ）</t>
  </si>
  <si>
    <t>コクヨ　フーＶ１０（Ａ４－Ｓ）</t>
  </si>
  <si>
    <t>コクヨ　フーＶ１５（Ａ４－Ｅ）</t>
  </si>
  <si>
    <t>コクヨ　フーＶ１６（Ｂ５－Ｅ）</t>
  </si>
  <si>
    <t>コクヨ　フーＶ１９（Ｂ４－Ｅ）</t>
  </si>
  <si>
    <t>プランター</t>
  </si>
  <si>
    <t>ヤマト　６５cm幅　白</t>
  </si>
  <si>
    <t>プリグロックス</t>
  </si>
  <si>
    <t>教育次長</t>
  </si>
  <si>
    <t>除草剤　１Ｌ</t>
  </si>
  <si>
    <t>フロアーモップ</t>
  </si>
  <si>
    <t>９０ｃｍ</t>
  </si>
  <si>
    <t>フロアーユートン</t>
  </si>
  <si>
    <t>玄々化学工業　１８Ｌ</t>
  </si>
  <si>
    <t>フロアーワックス</t>
  </si>
  <si>
    <t>コンドル　油性　１８Ｌ</t>
  </si>
  <si>
    <t>リンレイ　油性　１８Ｌ</t>
  </si>
  <si>
    <t>スクール　水性　１８Ｌ</t>
  </si>
  <si>
    <t>ブロック</t>
  </si>
  <si>
    <t>フロッピーディスク</t>
  </si>
  <si>
    <t>コニカ　3.5インチＭＦ１ＳＨＤ-256</t>
  </si>
  <si>
    <t>ぶんけい学習シール</t>
  </si>
  <si>
    <t>文書保存箱（Ａ判ファイル用）</t>
  </si>
  <si>
    <t>Ａ４－ＦＢＸ１</t>
  </si>
  <si>
    <t>文書保存箱（フォルダー用）</t>
  </si>
  <si>
    <t>Ａ４Ｂ５－ＢＸ</t>
  </si>
  <si>
    <t>Ａ４－ＢＸ</t>
  </si>
  <si>
    <t>ペーパータオル</t>
  </si>
  <si>
    <t>キューピー</t>
  </si>
  <si>
    <t>ペーパーパッチ</t>
  </si>
  <si>
    <t>コクヨ　ター５</t>
  </si>
  <si>
    <t>１箱（２０枚入）</t>
  </si>
  <si>
    <t>ペーパーホルダー</t>
  </si>
  <si>
    <t>ステンレス　トイレ用</t>
  </si>
  <si>
    <t>ペーパーホルダーの芯</t>
  </si>
  <si>
    <t>ペナント</t>
  </si>
  <si>
    <t>特大</t>
  </si>
  <si>
    <t>豆</t>
  </si>
  <si>
    <t>ベニヤ</t>
  </si>
  <si>
    <t>２．５mm</t>
  </si>
  <si>
    <t>５．５mm</t>
  </si>
  <si>
    <t>９mm</t>
  </si>
  <si>
    <t>１５mm</t>
  </si>
  <si>
    <t>ベネジェクト液</t>
  </si>
  <si>
    <t>ベビーポンプ</t>
  </si>
  <si>
    <t>ペンキ</t>
  </si>
  <si>
    <t>黒　油性　１．６Ｌ</t>
  </si>
  <si>
    <t>シルバー　油性　１．６Ｌ</t>
  </si>
  <si>
    <t>ペンキ（色）</t>
  </si>
  <si>
    <t>ニッペイホームペイント　水性ワイド</t>
  </si>
  <si>
    <t>ペンキ（白）</t>
  </si>
  <si>
    <t>ペンキ用ハケ</t>
  </si>
  <si>
    <t>４ｃｍ</t>
  </si>
  <si>
    <t>７ｃｍ</t>
  </si>
  <si>
    <t>ホイッスル</t>
  </si>
  <si>
    <t>エバニュー　フラエコー</t>
  </si>
  <si>
    <t>ポイントメモ</t>
  </si>
  <si>
    <t>ニチバン　ＰＭＦ－Ｓ３０</t>
  </si>
  <si>
    <t>ニチバン　ＰＭＦ－Ｓ２０</t>
  </si>
  <si>
    <t>防寒着</t>
  </si>
  <si>
    <t>Ｍ～２Ｌ</t>
  </si>
  <si>
    <t>３Ｌ</t>
  </si>
  <si>
    <t>方眼紙</t>
  </si>
  <si>
    <t>Ａ３　上質紙（１ミリ）</t>
  </si>
  <si>
    <t>Ｂ３　上質紙（１ミリ）</t>
  </si>
  <si>
    <t>ホウ酸</t>
  </si>
  <si>
    <t>奉書封筒（赤城）</t>
  </si>
  <si>
    <t>エコール　Ｌ．３０</t>
  </si>
  <si>
    <t>１箱（２０束入）</t>
  </si>
  <si>
    <t>奉書紙</t>
  </si>
  <si>
    <t>４切　</t>
  </si>
  <si>
    <t>ホース</t>
  </si>
  <si>
    <t>耐寒　１５ｍｍ　</t>
  </si>
  <si>
    <t>１ｍ</t>
  </si>
  <si>
    <t>ボードマーカー</t>
  </si>
  <si>
    <t>三菱　ＰＷＢ－４Ｍ</t>
  </si>
  <si>
    <t>ホーミングパフ</t>
  </si>
  <si>
    <t>液状</t>
  </si>
  <si>
    <t>ホームローラースペアテープ</t>
  </si>
  <si>
    <t>川口技研１５Ｍ－２　</t>
  </si>
  <si>
    <t>２本入</t>
  </si>
  <si>
    <t>ボールペン</t>
  </si>
  <si>
    <t>三菱　ＳＡ－Ｒ</t>
  </si>
  <si>
    <t>１箱（２０本入）</t>
  </si>
  <si>
    <t>プリンター用</t>
  </si>
  <si>
    <t>カラープリンター用</t>
  </si>
  <si>
    <t>ぺんてる　ＥＫ１０５</t>
  </si>
  <si>
    <t>ポスターカラージュニア</t>
  </si>
  <si>
    <t>ぺんてる　２２０ｍｌ各色</t>
  </si>
  <si>
    <t>ホチキス針</t>
  </si>
  <si>
    <t>マックス　ＮＯ．１０－１Ｍ</t>
  </si>
  <si>
    <t>マックス　１２１７ＦＡ－Ｈ</t>
  </si>
  <si>
    <t>ＮＯ．３ー１Ｍ</t>
  </si>
  <si>
    <t>ポリテープ</t>
  </si>
  <si>
    <t>ポリパイプ</t>
  </si>
  <si>
    <t>リヒト　ＮＯ．５３０</t>
  </si>
  <si>
    <t>１箱（１００）</t>
  </si>
  <si>
    <t>ポリバケツ</t>
  </si>
  <si>
    <t>ポリ袋</t>
  </si>
  <si>
    <t>１８×２５　Ｈ１</t>
  </si>
  <si>
    <t>２５×３５　Ｈ２</t>
  </si>
  <si>
    <t>３２×３８　Ｈ３　</t>
  </si>
  <si>
    <t>ポリ袋（黒）</t>
  </si>
  <si>
    <t>ハヤシ　65×80　0.015 45型</t>
  </si>
  <si>
    <t>ハヤシ　80×90 0.０４ 70型</t>
  </si>
  <si>
    <t>ハヤシ　90×100　0.015　90型</t>
  </si>
  <si>
    <t>ポリペール</t>
  </si>
  <si>
    <t>４５Ｌ</t>
  </si>
  <si>
    <t>ホワイトクレンザ</t>
  </si>
  <si>
    <t>ボンスター</t>
  </si>
  <si>
    <t>１２個入ロールパッド</t>
  </si>
  <si>
    <t>マイペット</t>
  </si>
  <si>
    <t>マキオール</t>
  </si>
  <si>
    <t>７５ｍｌ</t>
  </si>
  <si>
    <t>マグネシウムリボン</t>
  </si>
  <si>
    <t>マグネット</t>
  </si>
  <si>
    <t>コクヨ　φ１５</t>
  </si>
  <si>
    <t>個</t>
  </si>
  <si>
    <t>台</t>
  </si>
  <si>
    <t>式</t>
  </si>
  <si>
    <t>本</t>
  </si>
  <si>
    <t>枚</t>
  </si>
  <si>
    <t>コクヨ　φ２０</t>
  </si>
  <si>
    <t>コクヨ　φ３０</t>
  </si>
  <si>
    <t>コクヨ　φ４０</t>
  </si>
  <si>
    <t>マグネットシート</t>
  </si>
  <si>
    <t>１００×３００　厚　１．２ｍｍ</t>
  </si>
  <si>
    <t>マグネットシート（粘着剤付）</t>
  </si>
  <si>
    <t>巻ハトロン紙</t>
  </si>
  <si>
    <t>７０ｇ　１２０×３０</t>
  </si>
  <si>
    <t>ママレモン</t>
  </si>
  <si>
    <t>３８０ｍｌ</t>
  </si>
  <si>
    <t>まめ球</t>
  </si>
  <si>
    <t>シマズ　２．５Ｖ　０．３Ａ</t>
  </si>
  <si>
    <t>１箱（１００個入）</t>
  </si>
  <si>
    <t>シマズ　３．8Ｖ　０．５Ａ</t>
  </si>
  <si>
    <t>マラソン乳剤</t>
  </si>
  <si>
    <t>水和剤　１００ＣＣ</t>
  </si>
  <si>
    <t>磨き砂</t>
  </si>
  <si>
    <t>水切り</t>
  </si>
  <si>
    <t>３０ｃｍ幅</t>
  </si>
  <si>
    <t>９０ｃｍ幅</t>
  </si>
  <si>
    <t>水石鹸入容器　パッキン付</t>
  </si>
  <si>
    <t>イナックス　Ａー２８０</t>
  </si>
  <si>
    <t>三田ＤＣロールＰＰＣ再生紙</t>
  </si>
  <si>
    <t>Ａ０　８４１ｍｍ×１５０ｍ　桜井</t>
  </si>
  <si>
    <t>Ａ２　５９４ｍｍ×１５０ｍ　アスター</t>
  </si>
  <si>
    <t>Ｂ２　８８０ｍｍ×１５０ｍ　桜井</t>
  </si>
  <si>
    <t>三つ手ちりとり</t>
  </si>
  <si>
    <t>ムヒ</t>
  </si>
  <si>
    <t>１８ｇ</t>
  </si>
  <si>
    <t>メクリッコ（指サック）S</t>
  </si>
  <si>
    <t>KMｰ401　ﾌﾟﾗｽｽﾃｰｼｮﾅﾘｰ</t>
  </si>
  <si>
    <t>メクリッコ（指サック）M</t>
  </si>
  <si>
    <t>KMｰ402　ﾌﾟﾗｽｽﾃｰｼｮﾅﾘｰ</t>
  </si>
  <si>
    <t>メクリッコ（指サック）L</t>
  </si>
  <si>
    <t>KMｰ403　ﾌﾟﾗｽｽﾃｰｼｮﾅﾘｰ</t>
  </si>
  <si>
    <t>メクリッコ（指サック）LL</t>
  </si>
  <si>
    <t>KMｰ404　ﾌﾟﾗｽｽﾃｰｼｮﾅﾘｰ</t>
  </si>
  <si>
    <t>メスシリンダー</t>
  </si>
  <si>
    <t>目玉クリップ</t>
  </si>
  <si>
    <t>４０個入</t>
  </si>
  <si>
    <t>滅菌ガーゼ</t>
  </si>
  <si>
    <t>ケーパイン　Ｓ　５×５</t>
  </si>
  <si>
    <t>ケーパイン　Ｍ　７．５×７．５</t>
  </si>
  <si>
    <t>ケーパイン　Ｌ　１０×７．５</t>
  </si>
  <si>
    <t>８枚入</t>
  </si>
  <si>
    <t>綿球</t>
  </si>
  <si>
    <t>＃１４</t>
  </si>
  <si>
    <t>毛筆（太）</t>
  </si>
  <si>
    <t>３０００円程度のもの</t>
  </si>
  <si>
    <t>毛筆（細）</t>
  </si>
  <si>
    <t>１０００円程度のもの</t>
  </si>
  <si>
    <t>木炭</t>
  </si>
  <si>
    <t>６ｋｇ入</t>
  </si>
  <si>
    <t>木工用ボンド</t>
  </si>
  <si>
    <t>コニシ　CH１８</t>
  </si>
  <si>
    <t>モップ替え糸</t>
  </si>
  <si>
    <t>物差し</t>
  </si>
  <si>
    <t>１ｍ　竹</t>
  </si>
  <si>
    <t>やかんのふたつまみ</t>
  </si>
  <si>
    <t>野球用ボール</t>
  </si>
  <si>
    <t>マルエスＢ号</t>
  </si>
  <si>
    <t>薬匙</t>
  </si>
  <si>
    <t>シマズ　ＳＴ１６５ｍｍ</t>
  </si>
  <si>
    <t>シマズ　プラスチック中</t>
  </si>
  <si>
    <t>野菜化成肥料</t>
  </si>
  <si>
    <t>日産　みづほ８号　２０Ｋ</t>
  </si>
  <si>
    <t>油性マーカー</t>
  </si>
  <si>
    <t>シャチハタ　潤心Ｋ－１７７</t>
  </si>
  <si>
    <t>ゼブラ　マッキーケア　細・極細</t>
  </si>
  <si>
    <t>三菱　ピース８色セット　太</t>
  </si>
  <si>
    <t>１セット</t>
  </si>
  <si>
    <t>三菱　ピース８色セット　細</t>
  </si>
  <si>
    <t>三菱　ピース12色セット　太</t>
  </si>
  <si>
    <t>三菱　ピース12色セット　細</t>
  </si>
  <si>
    <t>洋折</t>
  </si>
  <si>
    <t>＃１３（１４４本入）</t>
  </si>
  <si>
    <t>１Ｏ－２８（１４４本入）</t>
  </si>
  <si>
    <t>㈱松屋商会</t>
  </si>
  <si>
    <t>用箋はさみＢ（総クロス）</t>
  </si>
  <si>
    <t>コクヨ　ヨハー２０Ｎ　（Ｂ５－Ｓ）</t>
  </si>
  <si>
    <t>コクヨ　ヨハー２４Ｎ　（Ｂ４－Ｓ）</t>
  </si>
  <si>
    <t>用箋ばさみB（総クロス）</t>
  </si>
  <si>
    <t>コクヨ　ヨハ－２３Ｎ（Ａ４－Ｓ）</t>
  </si>
  <si>
    <t>１箱（１０枚入）</t>
  </si>
  <si>
    <t>洋燈締</t>
  </si>
  <si>
    <t>西小学校</t>
  </si>
  <si>
    <t>2Ｏ（１４４本入）</t>
  </si>
  <si>
    <t>小森石油店</t>
  </si>
  <si>
    <t>３Ｏ（１４４本入）</t>
  </si>
  <si>
    <t>ヨウ素溶液</t>
  </si>
  <si>
    <t>ラインテープ</t>
  </si>
  <si>
    <t>ミカサ　PCV－50　50mm×20m５巻</t>
  </si>
  <si>
    <t>ラインロープ</t>
  </si>
  <si>
    <t>光文書院　２００Ｍ巻</t>
  </si>
  <si>
    <t>ライン釘</t>
  </si>
  <si>
    <t>光文書院　１００本入</t>
  </si>
  <si>
    <t>ラウンドアップハイロード</t>
  </si>
  <si>
    <t>除草剤　５００ｍｌ</t>
  </si>
  <si>
    <t>除草剤　５Ｌ</t>
  </si>
  <si>
    <t>培養土</t>
  </si>
  <si>
    <t>花咲き物語　２８Ｌ</t>
  </si>
  <si>
    <t>ラッカーエナメル</t>
  </si>
  <si>
    <t>４Ｌ　白</t>
  </si>
  <si>
    <t>４Ｌ　黒</t>
  </si>
  <si>
    <t>４Ｌ　黄</t>
  </si>
  <si>
    <t>４Ｌ　緑</t>
  </si>
  <si>
    <t>ラッカーシンナー</t>
  </si>
  <si>
    <t>ラバーカップ</t>
  </si>
  <si>
    <t>和式用　大</t>
  </si>
  <si>
    <t>和式用　小</t>
  </si>
  <si>
    <t>ラミネート専用フィルム</t>
  </si>
  <si>
    <t>A4　１２０枚入り</t>
  </si>
  <si>
    <t>B4　１２０枚入り</t>
  </si>
  <si>
    <t>リコーインク</t>
  </si>
  <si>
    <t>サテリオＡ４０１用　黒　タイプＡ</t>
  </si>
  <si>
    <t>リコーマスター</t>
  </si>
  <si>
    <t>サテリオＡ４００用　タイプＡ</t>
  </si>
  <si>
    <t>リソグラフインク</t>
  </si>
  <si>
    <t>２タイプ</t>
  </si>
  <si>
    <t>RZ　（黒）</t>
  </si>
  <si>
    <t>RZ　（赤）</t>
  </si>
  <si>
    <t>リソグラフマスター</t>
  </si>
  <si>
    <t>RZ　７７　A3</t>
  </si>
  <si>
    <t>R２　タイプ７７</t>
  </si>
  <si>
    <t>RZ　</t>
  </si>
  <si>
    <t>リソグラフＧＲインク</t>
  </si>
  <si>
    <t>黒</t>
  </si>
  <si>
    <t>リソグラフＧＲマスター</t>
  </si>
  <si>
    <t>ＧＲ７６Ｗ</t>
  </si>
  <si>
    <t>ＧＲ７５</t>
  </si>
  <si>
    <t>リソグラフＲＰインク</t>
  </si>
  <si>
    <t>リトマス試験紙</t>
  </si>
  <si>
    <t>シマズ　青１００枚入</t>
  </si>
  <si>
    <t>シマズ　赤１００枚入</t>
  </si>
  <si>
    <t>救急バン</t>
  </si>
  <si>
    <t>リボンテープ</t>
  </si>
  <si>
    <t>２．４ｃｍ幅　　各色</t>
  </si>
  <si>
    <t>１．２ｃｍ幅　　各色</t>
  </si>
  <si>
    <t>硫酸銅</t>
  </si>
  <si>
    <t>領収書</t>
  </si>
  <si>
    <t>複写式　コクヨ　ウケ－７７</t>
  </si>
  <si>
    <t>複写式　コクヨ　ウケ－３６</t>
  </si>
  <si>
    <t>両面テープ</t>
  </si>
  <si>
    <t>ニチバン　ナイスタックＮＷ１５</t>
  </si>
  <si>
    <t>ルーペ</t>
  </si>
  <si>
    <t>シマズ　金属繰り出し</t>
  </si>
  <si>
    <t>ルルゴールﾄﾞ</t>
  </si>
  <si>
    <t>３０錠入</t>
  </si>
  <si>
    <t>レザック紙</t>
  </si>
  <si>
    <t>１３０kg</t>
  </si>
  <si>
    <t>レモン石鹸</t>
  </si>
  <si>
    <t>７０ｇ　</t>
  </si>
  <si>
    <t>ロートアルガード</t>
  </si>
  <si>
    <t>n1030</t>
  </si>
  <si>
    <t>１０ｍｌ</t>
  </si>
  <si>
    <t>ろし</t>
  </si>
  <si>
    <t>シマズ　ＮＯ．２　１１０ｍｍ</t>
  </si>
  <si>
    <t>シマズ　ＮＯ．２　9０ｍｍ</t>
  </si>
  <si>
    <t>輪ゴム（オーバンド）</t>
  </si>
  <si>
    <t>セメダイン　０－１６</t>
  </si>
  <si>
    <t>和紙千代紙セット</t>
  </si>
  <si>
    <t>１５ｃｍ×１５ｃｍ　</t>
  </si>
  <si>
    <t>12柄48枚入</t>
  </si>
  <si>
    <t>ワックス</t>
  </si>
  <si>
    <t>秋月堂</t>
  </si>
  <si>
    <t>㈱好文堂</t>
  </si>
  <si>
    <t>㈲松岡教材社</t>
  </si>
  <si>
    <t>㈲牧村電機</t>
  </si>
  <si>
    <t>岐阜県小中学校長会</t>
  </si>
  <si>
    <t>福林堂金物店</t>
  </si>
  <si>
    <t>小里硝子建材株式会社</t>
  </si>
  <si>
    <t>岐阜県校長会館</t>
  </si>
  <si>
    <t>岐阜県学校図書館協議会</t>
  </si>
  <si>
    <t>いび川農協大野支店</t>
  </si>
  <si>
    <t>揖斐郡教育研修センター</t>
  </si>
  <si>
    <t>揖斐郡校長会</t>
  </si>
  <si>
    <t>梅田書店</t>
  </si>
  <si>
    <t>大久保園芸</t>
  </si>
  <si>
    <t>大野花店</t>
  </si>
  <si>
    <t>ビバホーム大野店</t>
  </si>
  <si>
    <t>松浦種苗店</t>
  </si>
  <si>
    <t>㈱山辰組</t>
  </si>
  <si>
    <t>㈱遠藤設備工業</t>
  </si>
  <si>
    <t>丸平建設㈱</t>
  </si>
  <si>
    <t>馬渕金物店</t>
  </si>
  <si>
    <t>ひかりクリーニング大野店</t>
  </si>
  <si>
    <t>㈲川瀬新聞店</t>
  </si>
  <si>
    <t>アートセンター　ナカノ</t>
  </si>
  <si>
    <t>アンシンク㈱</t>
  </si>
  <si>
    <t>株式会社　時事通信社</t>
  </si>
  <si>
    <t>株式会社遠藤設備工業</t>
  </si>
  <si>
    <t>ジムブレーン</t>
  </si>
  <si>
    <t>西濃心理センター</t>
  </si>
  <si>
    <t>たつみやクリーニング</t>
  </si>
  <si>
    <t>ツイキオフィースサービス</t>
  </si>
  <si>
    <t>トーテックビジネスサポート㈱</t>
  </si>
  <si>
    <t>ヌリヤ</t>
  </si>
  <si>
    <t>松久薬品</t>
  </si>
  <si>
    <t>山本産業㈱</t>
  </si>
  <si>
    <t>㈱イマオ商会</t>
  </si>
  <si>
    <t>㈱岐阜県ＪＡビジネスサポート岐阜</t>
  </si>
  <si>
    <t>㈱中部事務機</t>
  </si>
  <si>
    <t>㈱長良化学工業</t>
  </si>
  <si>
    <t>㈱林楽器</t>
  </si>
  <si>
    <t>㈱松栄楽器</t>
  </si>
  <si>
    <t>㈲ダイヤ印刷</t>
  </si>
  <si>
    <t>ジョンソンステッドファースト　油性</t>
  </si>
  <si>
    <t>ジョンソンピュアコート　油性</t>
  </si>
  <si>
    <t>ジョンソンピカ　</t>
  </si>
  <si>
    <t>わに口クリップ</t>
  </si>
  <si>
    <t>シマズ　大</t>
  </si>
  <si>
    <t>プリポート　インキ</t>
  </si>
  <si>
    <t>ﾘｺｰ　ＪＰ１３５０に使用</t>
  </si>
  <si>
    <t>岐阜リコー</t>
  </si>
  <si>
    <t>プリポート　マスター</t>
  </si>
  <si>
    <t>松屋商会</t>
  </si>
  <si>
    <t>記</t>
  </si>
  <si>
    <t>物 品 購 入 ・ 修 繕 伺 い</t>
  </si>
  <si>
    <t>下記のとおり物品の購入・修繕をしてよろしいか。</t>
  </si>
  <si>
    <t>教育総務課</t>
  </si>
  <si>
    <t>起案者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</si>
</sst>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"/>
    <numFmt numFmtId="178" formatCode="#,##0_);[Red]\(#,##0\)"/>
    <numFmt numFmtId="179" formatCode="#,##0_ ;[Red]\-#,##0\ "/>
    <numFmt numFmtId="180" formatCode="m&quot;月&quot;d&quot;日&quot;;@"/>
    <numFmt numFmtId="181" formatCode="m/d;@"/>
    <numFmt numFmtId="182" formatCode="m/d"/>
    <numFmt numFmtId="183" formatCode="0_);[Red]\(0\)"/>
    <numFmt numFmtId="184" formatCode="[$-411]ggge&quot;年&quot;m&quot;月&quot;d&quot;日&quot;;@"/>
    <numFmt numFmtId="185" formatCode="[$-411]ge/m/d"/>
    <numFmt numFmtId="186" formatCode="mm/dd/yy;@"/>
    <numFmt numFmtId="187" formatCode="yy&quot;年&quot;mm&quot;月&quot;dd&quot;日&quot;"/>
    <numFmt numFmtId="188" formatCode="yyyy/m/d;@"/>
    <numFmt numFmtId="189" formatCode="mm/dd"/>
    <numFmt numFmtId="190" formatCode="#,##0.0_ "/>
    <numFmt numFmtId="191" formatCode="0.00_);[Red]\(0.00\)"/>
    <numFmt numFmtId="192" formatCode="[$-411]ge\.m\.d&quot;現在&quot;"/>
    <numFmt numFmtId="193" formatCode="mm/d;@"/>
    <numFmt numFmtId="194" formatCode="0.0_);[Red]\(0.0\)"/>
    <numFmt numFmtId="195" formatCode="[$-411]ge\.m\.d;@"/>
    <numFmt numFmtId="196" formatCode="[$-411]ge\.mm\.dd;@"/>
    <numFmt numFmtId="197" formatCode="0_ ;[Red]\-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14"/>
      <name val="ＭＳ Ｐゴシック"/>
      <family val="3"/>
    </font>
    <font>
      <sz val="11"/>
      <color indexed="53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1"/>
      <color indexed="12"/>
      <name val="ＭＳ Ｐ明朝"/>
      <family val="1"/>
    </font>
    <font>
      <sz val="9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3"/>
      <name val="ＭＳ Ｐ明朝"/>
      <family val="1"/>
    </font>
    <font>
      <sz val="24"/>
      <name val="ＭＳ Ｐ明朝"/>
      <family val="1"/>
    </font>
    <font>
      <b/>
      <sz val="20"/>
      <color indexed="60"/>
      <name val="TB丸ｺﾞｼｯｸR"/>
      <family val="3"/>
    </font>
    <font>
      <sz val="11"/>
      <color indexed="9"/>
      <name val="ＭＳ Ｐゴシック"/>
      <family val="3"/>
    </font>
    <font>
      <b/>
      <sz val="11"/>
      <color indexed="9"/>
      <name val="ＭＳ 明朝"/>
      <family val="1"/>
    </font>
    <font>
      <b/>
      <sz val="18"/>
      <color indexed="10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name val="ＪＳＰ明朝"/>
      <family val="1"/>
    </font>
    <font>
      <sz val="26"/>
      <name val="ＭＳ Ｐ明朝"/>
      <family val="1"/>
    </font>
    <font>
      <sz val="8"/>
      <name val="ＭＳ 明朝"/>
      <family val="1"/>
    </font>
    <font>
      <sz val="11"/>
      <color indexed="60"/>
      <name val="ＭＳ Ｐゴシック"/>
      <family val="3"/>
    </font>
    <font>
      <sz val="12"/>
      <name val="ＭＳ 明朝"/>
      <family val="1"/>
    </font>
    <font>
      <sz val="12"/>
      <name val="ＪＳＰ明朝"/>
      <family val="1"/>
    </font>
    <font>
      <sz val="11"/>
      <color indexed="16"/>
      <name val="ＭＳ Ｐゴシック"/>
      <family val="3"/>
    </font>
    <font>
      <sz val="12"/>
      <color indexed="16"/>
      <name val="ＭＳ Ｐゴシック"/>
      <family val="3"/>
    </font>
    <font>
      <sz val="13"/>
      <name val="ＭＳ 明朝"/>
      <family val="1"/>
    </font>
    <font>
      <sz val="11"/>
      <color indexed="41"/>
      <name val="ＭＳ Ｐゴシック"/>
      <family val="3"/>
    </font>
    <font>
      <sz val="12"/>
      <color indexed="41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4"/>
      <color indexed="10"/>
      <name val="HG創英角ﾎﾟｯﾌﾟ体"/>
      <family val="3"/>
    </font>
    <font>
      <sz val="14"/>
      <name val="ＭＳ Ｐゴシック"/>
      <family val="3"/>
    </font>
    <font>
      <sz val="9"/>
      <name val="MS UI Gothic"/>
      <family val="3"/>
    </font>
    <font>
      <sz val="10.5"/>
      <color indexed="10"/>
      <name val="Times New Roman"/>
      <family val="1"/>
    </font>
    <font>
      <sz val="10.5"/>
      <color indexed="10"/>
      <name val="ＭＳ 明朝"/>
      <family val="1"/>
    </font>
    <font>
      <sz val="6"/>
      <name val="ＭＳ Ｐ明朝"/>
      <family val="1"/>
    </font>
    <font>
      <sz val="10.5"/>
      <color indexed="10"/>
      <name val="ＭＳ Ｐ明朝"/>
      <family val="1"/>
    </font>
    <font>
      <sz val="10.5"/>
      <color indexed="8"/>
      <name val="ＭＳ 明朝"/>
      <family val="1"/>
    </font>
    <font>
      <sz val="10.5"/>
      <name val="Times New Roman"/>
      <family val="1"/>
    </font>
    <font>
      <sz val="10.5"/>
      <name val="ＭＳ Ｐ明朝"/>
      <family val="1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9"/>
      </right>
      <top style="medium">
        <color indexed="12"/>
      </top>
      <bottom style="medium">
        <color indexed="12"/>
      </bottom>
    </border>
    <border>
      <left style="thin">
        <color indexed="9"/>
      </left>
      <right style="thin">
        <color indexed="9"/>
      </right>
      <top style="medium">
        <color indexed="12"/>
      </top>
      <bottom style="medium">
        <color indexed="12"/>
      </bottom>
    </border>
    <border>
      <left style="thin">
        <color indexed="9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 diagonalDown="1"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 style="thin">
        <color indexed="12"/>
      </diagonal>
    </border>
    <border diagonalDown="1"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 style="thin">
        <color indexed="12"/>
      </diagonal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 style="medium">
        <color indexed="10"/>
      </right>
      <top style="dotted">
        <color indexed="10"/>
      </top>
      <bottom style="dotted">
        <color indexed="10"/>
      </bottom>
    </border>
    <border>
      <left style="medium">
        <color indexed="10"/>
      </left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dotted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dotted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dotted">
        <color indexed="10"/>
      </bottom>
    </border>
    <border>
      <left style="medium">
        <color indexed="10"/>
      </left>
      <right>
        <color indexed="63"/>
      </right>
      <top style="dotted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dotted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69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2" xfId="0" applyBorder="1" applyAlignment="1" quotePrefix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 quotePrefix="1">
      <alignment vertical="center"/>
    </xf>
    <xf numFmtId="3" fontId="2" fillId="0" borderId="4" xfId="0" applyNumberFormat="1" applyFont="1" applyBorder="1" applyAlignment="1">
      <alignment vertical="center"/>
    </xf>
    <xf numFmtId="0" fontId="0" fillId="0" borderId="5" xfId="0" applyBorder="1" applyAlignment="1" quotePrefix="1">
      <alignment vertical="center" shrinkToFit="1"/>
    </xf>
    <xf numFmtId="0" fontId="0" fillId="0" borderId="6" xfId="0" applyBorder="1" applyAlignment="1" quotePrefix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7" xfId="0" applyBorder="1" applyAlignment="1" quotePrefix="1">
      <alignment vertical="center" shrinkToFit="1"/>
    </xf>
    <xf numFmtId="0" fontId="2" fillId="0" borderId="5" xfId="0" applyFont="1" applyBorder="1" applyAlignment="1">
      <alignment vertical="center"/>
    </xf>
    <xf numFmtId="0" fontId="0" fillId="0" borderId="8" xfId="0" applyBorder="1" applyAlignment="1" quotePrefix="1">
      <alignment vertical="center" shrinkToFit="1"/>
    </xf>
    <xf numFmtId="0" fontId="2" fillId="0" borderId="6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21" applyFont="1" applyAlignment="1">
      <alignment horizontal="left"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>
      <alignment vertical="center"/>
      <protection/>
    </xf>
    <xf numFmtId="0" fontId="17" fillId="0" borderId="0" xfId="21" applyFont="1">
      <alignment vertical="center"/>
      <protection/>
    </xf>
    <xf numFmtId="0" fontId="5" fillId="0" borderId="0" xfId="21" applyFont="1">
      <alignment vertical="center"/>
      <protection/>
    </xf>
    <xf numFmtId="0" fontId="18" fillId="0" borderId="0" xfId="21" applyFont="1" applyAlignment="1">
      <alignment horizontal="center" vertical="center"/>
      <protection/>
    </xf>
    <xf numFmtId="0" fontId="6" fillId="0" borderId="0" xfId="21" applyFont="1">
      <alignment vertical="center"/>
      <protection/>
    </xf>
    <xf numFmtId="0" fontId="17" fillId="0" borderId="0" xfId="21" applyFont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7" fillId="0" borderId="14" xfId="21" applyFont="1" applyBorder="1" applyAlignment="1">
      <alignment horizontal="left" vertical="center"/>
      <protection/>
    </xf>
    <xf numFmtId="0" fontId="17" fillId="0" borderId="15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left" vertical="center"/>
      <protection/>
    </xf>
    <xf numFmtId="0" fontId="17" fillId="0" borderId="16" xfId="21" applyFont="1" applyBorder="1" applyAlignment="1">
      <alignment horizontal="left" vertical="center"/>
      <protection/>
    </xf>
    <xf numFmtId="0" fontId="17" fillId="0" borderId="17" xfId="21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 quotePrefix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17" fillId="0" borderId="19" xfId="21" applyFont="1" applyBorder="1" applyAlignment="1">
      <alignment horizontal="left" vertical="center"/>
      <protection/>
    </xf>
    <xf numFmtId="0" fontId="17" fillId="0" borderId="20" xfId="21" applyFont="1" applyBorder="1" applyAlignment="1">
      <alignment horizontal="left" vertical="center"/>
      <protection/>
    </xf>
    <xf numFmtId="0" fontId="17" fillId="0" borderId="21" xfId="21" applyFont="1" applyBorder="1" applyAlignment="1">
      <alignment horizontal="left" vertical="center"/>
      <protection/>
    </xf>
    <xf numFmtId="0" fontId="0" fillId="2" borderId="0" xfId="0" applyFill="1" applyAlignment="1">
      <alignment/>
    </xf>
    <xf numFmtId="0" fontId="0" fillId="3" borderId="7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20" fillId="4" borderId="28" xfId="0" applyFont="1" applyFill="1" applyBorder="1" applyAlignment="1">
      <alignment/>
    </xf>
    <xf numFmtId="0" fontId="8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18" xfId="0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20" xfId="0" applyFill="1" applyBorder="1" applyAlignment="1">
      <alignment/>
    </xf>
    <xf numFmtId="0" fontId="2" fillId="6" borderId="2" xfId="0" applyFont="1" applyFill="1" applyBorder="1" applyAlignment="1">
      <alignment horizontal="distributed" vertical="center"/>
    </xf>
    <xf numFmtId="0" fontId="2" fillId="5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 indent="1"/>
    </xf>
    <xf numFmtId="0" fontId="14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right" vertical="center"/>
    </xf>
    <xf numFmtId="0" fontId="10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17" fillId="0" borderId="0" xfId="21" applyFont="1" applyAlignment="1">
      <alignment horizontal="left" vertic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9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 vertical="center"/>
      <protection/>
    </xf>
    <xf numFmtId="0" fontId="17" fillId="0" borderId="20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 vertical="center"/>
      <protection/>
    </xf>
    <xf numFmtId="0" fontId="17" fillId="0" borderId="21" xfId="21" applyFont="1" applyBorder="1" applyAlignment="1">
      <alignment horizontal="center" vertical="center"/>
      <protection/>
    </xf>
    <xf numFmtId="0" fontId="17" fillId="0" borderId="29" xfId="21" applyFont="1" applyBorder="1" applyAlignment="1">
      <alignment horizontal="center" vertical="center"/>
      <protection/>
    </xf>
    <xf numFmtId="0" fontId="17" fillId="0" borderId="30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31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31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31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 vertical="center"/>
    </xf>
    <xf numFmtId="176" fontId="24" fillId="0" borderId="31" xfId="0" applyNumberFormat="1" applyFont="1" applyFill="1" applyBorder="1" applyAlignment="1">
      <alignment horizontal="center" vertical="center"/>
    </xf>
    <xf numFmtId="176" fontId="24" fillId="0" borderId="30" xfId="0" applyNumberFormat="1" applyFont="1" applyFill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0" xfId="0" applyFont="1" applyBorder="1" applyAlignment="1">
      <alignment horizontal="distributed" vertical="center"/>
    </xf>
    <xf numFmtId="176" fontId="24" fillId="0" borderId="0" xfId="0" applyNumberFormat="1" applyFont="1" applyFill="1" applyBorder="1" applyAlignment="1">
      <alignment horizontal="left" vertical="center" indent="2"/>
    </xf>
    <xf numFmtId="176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6" fontId="25" fillId="0" borderId="0" xfId="0" applyNumberFormat="1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horizontal="left" vertical="top" indent="1"/>
    </xf>
    <xf numFmtId="176" fontId="24" fillId="0" borderId="31" xfId="0" applyNumberFormat="1" applyFont="1" applyFill="1" applyBorder="1" applyAlignment="1">
      <alignment vertical="center"/>
    </xf>
    <xf numFmtId="176" fontId="25" fillId="0" borderId="31" xfId="0" applyNumberFormat="1" applyFont="1" applyFill="1" applyBorder="1" applyAlignment="1">
      <alignment vertical="center"/>
    </xf>
    <xf numFmtId="0" fontId="24" fillId="0" borderId="30" xfId="0" applyFont="1" applyBorder="1" applyAlignment="1">
      <alignment horizontal="left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0" fillId="0" borderId="20" xfId="0" applyBorder="1" applyAlignment="1">
      <alignment/>
    </xf>
    <xf numFmtId="176" fontId="24" fillId="0" borderId="21" xfId="0" applyNumberFormat="1" applyFont="1" applyFill="1" applyBorder="1" applyAlignment="1">
      <alignment vertical="center"/>
    </xf>
    <xf numFmtId="176" fontId="24" fillId="0" borderId="30" xfId="0" applyNumberFormat="1" applyFont="1" applyFill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0" fontId="24" fillId="0" borderId="14" xfId="0" applyFont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4" fillId="0" borderId="13" xfId="0" applyFont="1" applyBorder="1" applyAlignment="1">
      <alignment vertical="center" textRotation="255"/>
    </xf>
    <xf numFmtId="0" fontId="24" fillId="0" borderId="15" xfId="0" applyFont="1" applyBorder="1" applyAlignment="1">
      <alignment vertical="center" textRotation="255"/>
    </xf>
    <xf numFmtId="6" fontId="24" fillId="0" borderId="13" xfId="19" applyFont="1" applyBorder="1" applyAlignment="1">
      <alignment vertical="center"/>
    </xf>
    <xf numFmtId="0" fontId="24" fillId="0" borderId="16" xfId="0" applyFont="1" applyBorder="1" applyAlignment="1">
      <alignment vertical="center" textRotation="255"/>
    </xf>
    <xf numFmtId="6" fontId="24" fillId="0" borderId="16" xfId="19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4" fillId="0" borderId="21" xfId="0" applyFont="1" applyBorder="1" applyAlignment="1">
      <alignment/>
    </xf>
    <xf numFmtId="0" fontId="17" fillId="0" borderId="17" xfId="21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28" fillId="0" borderId="0" xfId="0" applyFont="1" applyAlignment="1">
      <alignment vertical="center"/>
    </xf>
    <xf numFmtId="0" fontId="17" fillId="0" borderId="0" xfId="21" applyFont="1" applyAlignment="1">
      <alignment vertical="center"/>
      <protection/>
    </xf>
    <xf numFmtId="176" fontId="24" fillId="0" borderId="29" xfId="0" applyNumberFormat="1" applyFont="1" applyFill="1" applyBorder="1" applyAlignment="1">
      <alignment horizontal="left" vertical="center"/>
    </xf>
    <xf numFmtId="178" fontId="24" fillId="0" borderId="30" xfId="0" applyNumberFormat="1" applyFont="1" applyFill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35" fillId="7" borderId="32" xfId="0" applyFont="1" applyFill="1" applyBorder="1" applyAlignment="1">
      <alignment horizontal="center" vertical="center"/>
    </xf>
    <xf numFmtId="177" fontId="10" fillId="8" borderId="33" xfId="0" applyNumberFormat="1" applyFont="1" applyFill="1" applyBorder="1" applyAlignment="1" quotePrefix="1">
      <alignment horizontal="right" vertical="center"/>
    </xf>
    <xf numFmtId="177" fontId="10" fillId="8" borderId="34" xfId="0" applyNumberFormat="1" applyFont="1" applyFill="1" applyBorder="1" applyAlignment="1">
      <alignment horizontal="center" vertical="center"/>
    </xf>
    <xf numFmtId="0" fontId="12" fillId="9" borderId="32" xfId="0" applyFont="1" applyFill="1" applyBorder="1" applyAlignment="1">
      <alignment horizontal="center" vertical="center"/>
    </xf>
    <xf numFmtId="0" fontId="12" fillId="9" borderId="35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35" fillId="7" borderId="35" xfId="0" applyFont="1" applyFill="1" applyBorder="1" applyAlignment="1">
      <alignment horizontal="center" vertical="center"/>
    </xf>
    <xf numFmtId="0" fontId="35" fillId="7" borderId="36" xfId="0" applyFont="1" applyFill="1" applyBorder="1" applyAlignment="1">
      <alignment horizontal="center" vertical="center"/>
    </xf>
    <xf numFmtId="3" fontId="35" fillId="7" borderId="32" xfId="0" applyNumberFormat="1" applyFont="1" applyFill="1" applyBorder="1" applyAlignment="1">
      <alignment horizontal="right" vertical="center"/>
    </xf>
    <xf numFmtId="3" fontId="35" fillId="9" borderId="32" xfId="0" applyNumberFormat="1" applyFont="1" applyFill="1" applyBorder="1" applyAlignment="1">
      <alignment vertical="center"/>
    </xf>
    <xf numFmtId="177" fontId="10" fillId="8" borderId="37" xfId="0" applyNumberFormat="1" applyFont="1" applyFill="1" applyBorder="1" applyAlignment="1">
      <alignment horizontal="center" vertical="center"/>
    </xf>
    <xf numFmtId="177" fontId="10" fillId="8" borderId="25" xfId="0" applyNumberFormat="1" applyFont="1" applyFill="1" applyBorder="1" applyAlignment="1" quotePrefix="1">
      <alignment horizontal="center" vertical="center"/>
    </xf>
    <xf numFmtId="0" fontId="36" fillId="0" borderId="13" xfId="21" applyFont="1" applyBorder="1" applyAlignment="1">
      <alignment vertical="center" wrapText="1"/>
      <protection/>
    </xf>
    <xf numFmtId="0" fontId="36" fillId="0" borderId="14" xfId="21" applyFont="1" applyBorder="1" applyAlignment="1">
      <alignment vertical="center" wrapText="1"/>
      <protection/>
    </xf>
    <xf numFmtId="0" fontId="36" fillId="0" borderId="13" xfId="21" applyFont="1" applyBorder="1" applyAlignment="1">
      <alignment horizontal="center" vertical="center"/>
      <protection/>
    </xf>
    <xf numFmtId="0" fontId="36" fillId="0" borderId="14" xfId="21" applyFont="1" applyBorder="1" applyAlignment="1">
      <alignment horizontal="center" vertical="center"/>
      <protection/>
    </xf>
    <xf numFmtId="0" fontId="36" fillId="0" borderId="19" xfId="21" applyFont="1" applyBorder="1" applyAlignment="1">
      <alignment horizontal="center" vertical="center"/>
      <protection/>
    </xf>
    <xf numFmtId="0" fontId="36" fillId="0" borderId="14" xfId="21" applyFont="1" applyBorder="1" applyAlignment="1">
      <alignment horizontal="right" vertical="center"/>
      <protection/>
    </xf>
    <xf numFmtId="0" fontId="36" fillId="0" borderId="19" xfId="21" applyFont="1" applyBorder="1" applyAlignment="1">
      <alignment horizontal="right" vertical="center"/>
      <protection/>
    </xf>
    <xf numFmtId="0" fontId="36" fillId="0" borderId="15" xfId="21" applyFont="1" applyBorder="1" applyAlignment="1">
      <alignment horizontal="left" vertical="center" wrapText="1" indent="2"/>
      <protection/>
    </xf>
    <xf numFmtId="0" fontId="36" fillId="0" borderId="0" xfId="21" applyFont="1" applyBorder="1" applyAlignment="1">
      <alignment horizontal="left" vertical="center" wrapText="1" indent="2"/>
      <protection/>
    </xf>
    <xf numFmtId="0" fontId="36" fillId="0" borderId="15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36" fillId="0" borderId="20" xfId="21" applyFont="1" applyBorder="1" applyAlignment="1">
      <alignment horizontal="center" vertical="center"/>
      <protection/>
    </xf>
    <xf numFmtId="178" fontId="36" fillId="0" borderId="0" xfId="21" applyNumberFormat="1" applyFont="1" applyBorder="1" applyAlignment="1">
      <alignment horizontal="right" vertical="center"/>
      <protection/>
    </xf>
    <xf numFmtId="178" fontId="36" fillId="0" borderId="15" xfId="17" applyNumberFormat="1" applyFont="1" applyBorder="1" applyAlignment="1" quotePrefix="1">
      <alignment horizontal="right" vertical="center" wrapText="1"/>
    </xf>
    <xf numFmtId="38" fontId="36" fillId="0" borderId="20" xfId="17" applyFont="1" applyBorder="1" applyAlignment="1" quotePrefix="1">
      <alignment horizontal="right" vertical="center" wrapText="1"/>
    </xf>
    <xf numFmtId="0" fontId="36" fillId="0" borderId="15" xfId="21" applyFont="1" applyBorder="1" applyAlignment="1">
      <alignment horizontal="center" vertical="center" wrapText="1"/>
      <protection/>
    </xf>
    <xf numFmtId="0" fontId="36" fillId="0" borderId="0" xfId="21" applyFont="1" applyBorder="1" applyAlignment="1">
      <alignment horizontal="right" vertical="center"/>
      <protection/>
    </xf>
    <xf numFmtId="38" fontId="36" fillId="0" borderId="15" xfId="17" applyFont="1" applyBorder="1" applyAlignment="1" quotePrefix="1">
      <alignment horizontal="right" vertical="center" wrapText="1"/>
    </xf>
    <xf numFmtId="0" fontId="36" fillId="0" borderId="38" xfId="21" applyFont="1" applyBorder="1" applyAlignment="1">
      <alignment horizontal="center" vertical="center" wrapText="1"/>
      <protection/>
    </xf>
    <xf numFmtId="0" fontId="36" fillId="0" borderId="39" xfId="21" applyFont="1" applyBorder="1" applyAlignment="1">
      <alignment horizontal="center" vertical="center" wrapText="1"/>
      <protection/>
    </xf>
    <xf numFmtId="179" fontId="36" fillId="0" borderId="38" xfId="17" applyNumberFormat="1" applyFont="1" applyBorder="1" applyAlignment="1">
      <alignment horizontal="center" vertical="center" wrapText="1"/>
    </xf>
    <xf numFmtId="179" fontId="36" fillId="0" borderId="39" xfId="17" applyNumberFormat="1" applyFont="1" applyBorder="1" applyAlignment="1">
      <alignment horizontal="center" vertical="center" wrapText="1"/>
    </xf>
    <xf numFmtId="179" fontId="36" fillId="0" borderId="40" xfId="17" applyNumberFormat="1" applyFont="1" applyBorder="1" applyAlignment="1">
      <alignment horizontal="center" vertical="center" wrapText="1"/>
    </xf>
    <xf numFmtId="38" fontId="36" fillId="0" borderId="39" xfId="17" applyFont="1" applyBorder="1" applyAlignment="1" quotePrefix="1">
      <alignment horizontal="center" vertical="center" wrapText="1"/>
    </xf>
    <xf numFmtId="38" fontId="36" fillId="0" borderId="39" xfId="17" applyFont="1" applyBorder="1" applyAlignment="1">
      <alignment horizontal="center" vertical="center" wrapText="1"/>
    </xf>
    <xf numFmtId="38" fontId="36" fillId="0" borderId="38" xfId="17" applyFont="1" applyBorder="1" applyAlignment="1" quotePrefix="1">
      <alignment horizontal="center" vertical="center" wrapText="1"/>
    </xf>
    <xf numFmtId="38" fontId="36" fillId="0" borderId="40" xfId="17" applyFont="1" applyBorder="1" applyAlignment="1" quotePrefix="1">
      <alignment horizontal="right" vertical="center" wrapText="1"/>
    </xf>
    <xf numFmtId="0" fontId="38" fillId="5" borderId="41" xfId="0" applyFont="1" applyFill="1" applyBorder="1" applyAlignment="1">
      <alignment horizontal="center" vertical="center"/>
    </xf>
    <xf numFmtId="0" fontId="37" fillId="5" borderId="42" xfId="0" applyFont="1" applyFill="1" applyBorder="1" applyAlignment="1">
      <alignment/>
    </xf>
    <xf numFmtId="0" fontId="37" fillId="5" borderId="43" xfId="0" applyFont="1" applyFill="1" applyBorder="1" applyAlignment="1">
      <alignment/>
    </xf>
    <xf numFmtId="0" fontId="37" fillId="5" borderId="44" xfId="0" applyFont="1" applyFill="1" applyBorder="1" applyAlignment="1">
      <alignment/>
    </xf>
    <xf numFmtId="0" fontId="37" fillId="5" borderId="41" xfId="0" applyFont="1" applyFill="1" applyBorder="1" applyAlignment="1" quotePrefix="1">
      <alignment/>
    </xf>
    <xf numFmtId="0" fontId="38" fillId="5" borderId="41" xfId="0" applyFont="1" applyFill="1" applyBorder="1" applyAlignment="1">
      <alignment/>
    </xf>
    <xf numFmtId="0" fontId="37" fillId="5" borderId="41" xfId="0" applyFont="1" applyFill="1" applyBorder="1" applyAlignment="1">
      <alignment/>
    </xf>
    <xf numFmtId="0" fontId="37" fillId="5" borderId="45" xfId="0" applyFont="1" applyFill="1" applyBorder="1" applyAlignment="1">
      <alignment/>
    </xf>
    <xf numFmtId="0" fontId="37" fillId="5" borderId="46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0" fillId="5" borderId="2" xfId="0" applyFont="1" applyFill="1" applyBorder="1" applyAlignment="1" quotePrefix="1">
      <alignment/>
    </xf>
    <xf numFmtId="0" fontId="10" fillId="5" borderId="2" xfId="0" applyFont="1" applyFill="1" applyBorder="1" applyAlignment="1">
      <alignment shrinkToFit="1"/>
    </xf>
    <xf numFmtId="0" fontId="10" fillId="5" borderId="2" xfId="0" applyFont="1" applyFill="1" applyBorder="1" applyAlignment="1" quotePrefix="1">
      <alignment shrinkToFit="1"/>
    </xf>
    <xf numFmtId="0" fontId="34" fillId="10" borderId="2" xfId="0" applyFont="1" applyFill="1" applyBorder="1" applyAlignment="1">
      <alignment/>
    </xf>
    <xf numFmtId="0" fontId="34" fillId="10" borderId="2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11" borderId="18" xfId="0" applyFill="1" applyBorder="1" applyAlignment="1">
      <alignment horizontal="center" vertical="center"/>
    </xf>
    <xf numFmtId="49" fontId="0" fillId="5" borderId="18" xfId="0" applyNumberFormat="1" applyFill="1" applyBorder="1" applyAlignment="1" quotePrefix="1">
      <alignment/>
    </xf>
    <xf numFmtId="49" fontId="0" fillId="5" borderId="18" xfId="0" applyNumberFormat="1" applyFill="1" applyBorder="1" applyAlignment="1">
      <alignment/>
    </xf>
    <xf numFmtId="49" fontId="0" fillId="5" borderId="29" xfId="0" applyNumberFormat="1" applyFill="1" applyBorder="1" applyAlignment="1">
      <alignment/>
    </xf>
    <xf numFmtId="49" fontId="0" fillId="5" borderId="0" xfId="0" applyNumberFormat="1" applyFill="1" applyAlignment="1">
      <alignment/>
    </xf>
    <xf numFmtId="49" fontId="0" fillId="5" borderId="29" xfId="0" applyNumberFormat="1" applyFill="1" applyBorder="1" applyAlignment="1" quotePrefix="1">
      <alignment/>
    </xf>
    <xf numFmtId="49" fontId="0" fillId="5" borderId="47" xfId="0" applyNumberFormat="1" applyFill="1" applyBorder="1" applyAlignment="1">
      <alignment/>
    </xf>
    <xf numFmtId="0" fontId="0" fillId="3" borderId="24" xfId="0" applyFill="1" applyBorder="1" applyAlignment="1" quotePrefix="1">
      <alignment horizontal="center"/>
    </xf>
    <xf numFmtId="0" fontId="0" fillId="9" borderId="48" xfId="0" applyFill="1" applyBorder="1" applyAlignment="1">
      <alignment horizontal="left"/>
    </xf>
    <xf numFmtId="0" fontId="0" fillId="9" borderId="7" xfId="0" applyFill="1" applyBorder="1" applyAlignment="1">
      <alignment horizontal="left"/>
    </xf>
    <xf numFmtId="189" fontId="0" fillId="0" borderId="18" xfId="0" applyNumberFormat="1" applyFill="1" applyBorder="1" applyAlignment="1">
      <alignment horizontal="center" vertical="center" shrinkToFit="1"/>
    </xf>
    <xf numFmtId="189" fontId="0" fillId="0" borderId="18" xfId="0" applyNumberFormat="1" applyFill="1" applyBorder="1" applyAlignment="1">
      <alignment vertical="center" shrinkToFit="1"/>
    </xf>
    <xf numFmtId="189" fontId="0" fillId="0" borderId="18" xfId="0" applyNumberFormat="1" applyFill="1" applyBorder="1" applyAlignment="1">
      <alignment horizontal="right" vertical="center" shrinkToFit="1"/>
    </xf>
    <xf numFmtId="0" fontId="0" fillId="0" borderId="18" xfId="0" applyFill="1" applyBorder="1" applyAlignment="1">
      <alignment/>
    </xf>
    <xf numFmtId="0" fontId="24" fillId="0" borderId="29" xfId="0" applyFont="1" applyBorder="1" applyAlignment="1">
      <alignment horizontal="left" vertical="center" shrinkToFit="1"/>
    </xf>
    <xf numFmtId="0" fontId="24" fillId="0" borderId="31" xfId="0" applyFont="1" applyBorder="1" applyAlignment="1">
      <alignment horizontal="left" vertical="center" shrinkToFit="1"/>
    </xf>
    <xf numFmtId="49" fontId="24" fillId="0" borderId="31" xfId="0" applyNumberFormat="1" applyFont="1" applyBorder="1" applyAlignment="1" quotePrefix="1">
      <alignment horizontal="left" vertical="center" shrinkToFit="1"/>
    </xf>
    <xf numFmtId="49" fontId="0" fillId="0" borderId="3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4" fillId="0" borderId="31" xfId="0" applyNumberFormat="1" applyFont="1" applyBorder="1" applyAlignment="1">
      <alignment horizontal="left" vertical="center" shrinkToFit="1"/>
    </xf>
    <xf numFmtId="56" fontId="0" fillId="5" borderId="0" xfId="0" applyNumberFormat="1" applyFill="1" applyAlignment="1">
      <alignment/>
    </xf>
    <xf numFmtId="0" fontId="0" fillId="0" borderId="18" xfId="0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42" fillId="3" borderId="18" xfId="0" applyFont="1" applyFill="1" applyBorder="1" applyAlignment="1">
      <alignment horizontal="center" vertical="center"/>
    </xf>
    <xf numFmtId="194" fontId="24" fillId="0" borderId="31" xfId="0" applyNumberFormat="1" applyFont="1" applyBorder="1" applyAlignment="1">
      <alignment horizontal="center" vertical="center"/>
    </xf>
    <xf numFmtId="194" fontId="24" fillId="0" borderId="31" xfId="0" applyNumberFormat="1" applyFont="1" applyBorder="1" applyAlignment="1">
      <alignment horizontal="left" vertical="center"/>
    </xf>
    <xf numFmtId="0" fontId="2" fillId="5" borderId="18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42" fillId="9" borderId="18" xfId="0" applyFont="1" applyFill="1" applyBorder="1" applyAlignment="1">
      <alignment horizontal="center" vertical="center"/>
    </xf>
    <xf numFmtId="0" fontId="0" fillId="11" borderId="18" xfId="0" applyFill="1" applyBorder="1" applyAlignment="1" quotePrefix="1">
      <alignment horizontal="center" vertical="center"/>
    </xf>
    <xf numFmtId="0" fontId="12" fillId="9" borderId="35" xfId="0" applyFont="1" applyFill="1" applyBorder="1" applyAlignment="1" applyProtection="1">
      <alignment horizontal="left" vertical="center" indent="1"/>
      <protection locked="0"/>
    </xf>
    <xf numFmtId="0" fontId="12" fillId="9" borderId="49" xfId="0" applyFont="1" applyFill="1" applyBorder="1" applyAlignment="1" applyProtection="1">
      <alignment horizontal="left" vertical="center" indent="1"/>
      <protection locked="0"/>
    </xf>
    <xf numFmtId="0" fontId="40" fillId="9" borderId="36" xfId="0" applyFont="1" applyFill="1" applyBorder="1" applyAlignment="1" applyProtection="1">
      <alignment horizontal="left" vertical="center" indent="1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35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36" xfId="0" applyFont="1" applyFill="1" applyBorder="1" applyAlignment="1" applyProtection="1">
      <alignment horizontal="left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 quotePrefix="1">
      <alignment vertical="center"/>
      <protection locked="0"/>
    </xf>
    <xf numFmtId="0" fontId="0" fillId="0" borderId="35" xfId="0" applyFont="1" applyFill="1" applyBorder="1" applyAlignment="1" applyProtection="1">
      <alignment horizontal="left" vertical="center" indent="1" shrinkToFit="1"/>
      <protection locked="0"/>
    </xf>
    <xf numFmtId="0" fontId="0" fillId="0" borderId="36" xfId="0" applyFont="1" applyFill="1" applyBorder="1" applyAlignment="1" applyProtection="1" quotePrefix="1">
      <alignment horizontal="left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5" borderId="50" xfId="0" applyFill="1" applyBorder="1" applyAlignment="1" quotePrefix="1">
      <alignment vertical="center"/>
    </xf>
    <xf numFmtId="182" fontId="0" fillId="5" borderId="50" xfId="0" applyNumberFormat="1" applyFill="1" applyBorder="1" applyAlignment="1" quotePrefix="1">
      <alignment vertical="center"/>
    </xf>
    <xf numFmtId="0" fontId="0" fillId="11" borderId="18" xfId="0" applyFill="1" applyBorder="1" applyAlignment="1">
      <alignment vertical="center"/>
    </xf>
    <xf numFmtId="0" fontId="0" fillId="11" borderId="18" xfId="0" applyFill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 quotePrefix="1">
      <alignment vertical="center"/>
    </xf>
    <xf numFmtId="178" fontId="0" fillId="0" borderId="18" xfId="0" applyNumberFormat="1" applyBorder="1" applyAlignment="1">
      <alignment vertical="center"/>
    </xf>
    <xf numFmtId="14" fontId="0" fillId="0" borderId="0" xfId="0" applyNumberFormat="1" applyAlignment="1" quotePrefix="1">
      <alignment vertical="center"/>
    </xf>
    <xf numFmtId="189" fontId="0" fillId="0" borderId="18" xfId="0" applyNumberFormat="1" applyFill="1" applyBorder="1" applyAlignment="1">
      <alignment vertical="center"/>
    </xf>
    <xf numFmtId="182" fontId="0" fillId="0" borderId="18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2" fontId="0" fillId="0" borderId="18" xfId="0" applyNumberFormat="1" applyFill="1" applyBorder="1" applyAlignment="1">
      <alignment horizontal="right" vertical="center"/>
    </xf>
    <xf numFmtId="189" fontId="0" fillId="0" borderId="18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197" fontId="0" fillId="0" borderId="18" xfId="0" applyNumberForma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177" fontId="0" fillId="0" borderId="5" xfId="0" applyNumberFormat="1" applyFill="1" applyBorder="1" applyAlignment="1">
      <alignment horizontal="right"/>
    </xf>
    <xf numFmtId="177" fontId="0" fillId="0" borderId="3" xfId="0" applyNumberFormat="1" applyFill="1" applyBorder="1" applyAlignment="1">
      <alignment horizontal="right"/>
    </xf>
    <xf numFmtId="177" fontId="0" fillId="0" borderId="51" xfId="0" applyNumberFormat="1" applyFill="1" applyBorder="1" applyAlignment="1">
      <alignment horizontal="right"/>
    </xf>
    <xf numFmtId="177" fontId="0" fillId="0" borderId="52" xfId="0" applyNumberFormat="1" applyFill="1" applyBorder="1" applyAlignment="1">
      <alignment horizontal="right"/>
    </xf>
    <xf numFmtId="177" fontId="0" fillId="0" borderId="53" xfId="0" applyNumberFormat="1" applyFill="1" applyBorder="1" applyAlignment="1">
      <alignment horizontal="right"/>
    </xf>
    <xf numFmtId="177" fontId="0" fillId="0" borderId="12" xfId="0" applyNumberFormat="1" applyFill="1" applyBorder="1" applyAlignment="1">
      <alignment horizontal="right"/>
    </xf>
    <xf numFmtId="177" fontId="0" fillId="0" borderId="34" xfId="0" applyNumberFormat="1" applyFill="1" applyBorder="1" applyAlignment="1">
      <alignment horizontal="right"/>
    </xf>
    <xf numFmtId="177" fontId="0" fillId="0" borderId="54" xfId="0" applyNumberFormat="1" applyFill="1" applyBorder="1" applyAlignment="1">
      <alignment horizontal="right"/>
    </xf>
    <xf numFmtId="177" fontId="0" fillId="0" borderId="55" xfId="0" applyNumberFormat="1" applyFill="1" applyBorder="1" applyAlignment="1">
      <alignment horizontal="right"/>
    </xf>
    <xf numFmtId="177" fontId="0" fillId="0" borderId="56" xfId="0" applyNumberFormat="1" applyFill="1" applyBorder="1" applyAlignment="1">
      <alignment horizontal="right"/>
    </xf>
    <xf numFmtId="177" fontId="0" fillId="0" borderId="57" xfId="0" applyNumberFormat="1" applyFill="1" applyBorder="1" applyAlignment="1">
      <alignment horizontal="right"/>
    </xf>
    <xf numFmtId="0" fontId="32" fillId="0" borderId="0" xfId="21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32" fillId="0" borderId="0" xfId="21" applyFont="1" applyBorder="1" applyAlignment="1">
      <alignment horizontal="left" vertical="center"/>
      <protection/>
    </xf>
    <xf numFmtId="177" fontId="0" fillId="9" borderId="18" xfId="0" applyNumberFormat="1" applyFill="1" applyBorder="1" applyAlignment="1">
      <alignment horizontal="right" vertical="center"/>
    </xf>
    <xf numFmtId="177" fontId="0" fillId="9" borderId="18" xfId="0" applyNumberFormat="1" applyFill="1" applyBorder="1" applyAlignment="1">
      <alignment vertical="center"/>
    </xf>
    <xf numFmtId="177" fontId="0" fillId="10" borderId="18" xfId="0" applyNumberFormat="1" applyFill="1" applyBorder="1" applyAlignment="1">
      <alignment vertical="center"/>
    </xf>
    <xf numFmtId="0" fontId="17" fillId="0" borderId="14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left" vertical="center"/>
      <protection/>
    </xf>
    <xf numFmtId="0" fontId="36" fillId="0" borderId="58" xfId="21" applyFont="1" applyBorder="1" applyAlignment="1">
      <alignment horizontal="left" vertical="center" wrapText="1"/>
      <protection/>
    </xf>
    <xf numFmtId="188" fontId="20" fillId="0" borderId="0" xfId="0" applyNumberFormat="1" applyFont="1" applyAlignment="1">
      <alignment horizontal="center"/>
    </xf>
    <xf numFmtId="0" fontId="6" fillId="0" borderId="1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0" xfId="21" applyFont="1" applyBorder="1" applyAlignment="1">
      <alignment horizontal="center" vertical="center"/>
      <protection/>
    </xf>
    <xf numFmtId="38" fontId="36" fillId="0" borderId="39" xfId="17" applyFont="1" applyBorder="1" applyAlignment="1" quotePrefix="1">
      <alignment horizontal="right" vertical="center" wrapText="1"/>
    </xf>
    <xf numFmtId="0" fontId="24" fillId="0" borderId="0" xfId="0" applyFont="1" applyAlignment="1">
      <alignment horizontal="right" vertical="center"/>
    </xf>
    <xf numFmtId="178" fontId="24" fillId="0" borderId="0" xfId="0" applyNumberFormat="1" applyFont="1" applyAlignment="1">
      <alignment horizontal="right" vertical="center"/>
    </xf>
    <xf numFmtId="0" fontId="0" fillId="11" borderId="18" xfId="0" applyFill="1" applyBorder="1" applyAlignment="1" quotePrefix="1">
      <alignment horizontal="center" vertical="center"/>
    </xf>
    <xf numFmtId="0" fontId="24" fillId="0" borderId="1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6" fillId="0" borderId="17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178" fontId="36" fillId="0" borderId="0" xfId="17" applyNumberFormat="1" applyFont="1" applyBorder="1" applyAlignment="1" quotePrefix="1">
      <alignment horizontal="right" vertical="center" wrapText="1"/>
    </xf>
    <xf numFmtId="0" fontId="36" fillId="0" borderId="0" xfId="21" applyFont="1" applyBorder="1" applyAlignment="1">
      <alignment horizontal="left" vertical="center" wrapText="1"/>
      <protection/>
    </xf>
    <xf numFmtId="0" fontId="36" fillId="0" borderId="0" xfId="21" applyFont="1" applyBorder="1" applyAlignment="1">
      <alignment horizontal="center" vertical="center"/>
      <protection/>
    </xf>
    <xf numFmtId="178" fontId="32" fillId="0" borderId="0" xfId="0" applyNumberFormat="1" applyFont="1" applyAlignment="1">
      <alignment horizontal="right" vertical="center"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17" fillId="0" borderId="17" xfId="21" applyFont="1" applyBorder="1" applyAlignment="1">
      <alignment horizontal="center" vertical="center"/>
      <protection/>
    </xf>
    <xf numFmtId="0" fontId="17" fillId="0" borderId="21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center" vertical="center" shrinkToFit="1"/>
      <protection/>
    </xf>
    <xf numFmtId="0" fontId="17" fillId="0" borderId="14" xfId="21" applyFont="1" applyBorder="1" applyAlignment="1">
      <alignment horizontal="center" vertical="center" shrinkToFit="1"/>
      <protection/>
    </xf>
    <xf numFmtId="0" fontId="17" fillId="0" borderId="19" xfId="21" applyFont="1" applyBorder="1" applyAlignment="1">
      <alignment horizontal="center" vertical="center" shrinkToFit="1"/>
      <protection/>
    </xf>
    <xf numFmtId="0" fontId="17" fillId="0" borderId="16" xfId="21" applyFont="1" applyBorder="1" applyAlignment="1">
      <alignment horizontal="center" vertical="center" shrinkToFit="1"/>
      <protection/>
    </xf>
    <xf numFmtId="0" fontId="17" fillId="0" borderId="17" xfId="21" applyFont="1" applyBorder="1" applyAlignment="1">
      <alignment horizontal="center" vertical="center" shrinkToFit="1"/>
      <protection/>
    </xf>
    <xf numFmtId="0" fontId="17" fillId="0" borderId="21" xfId="21" applyFont="1" applyBorder="1" applyAlignment="1">
      <alignment horizontal="center" vertical="center" shrinkToFit="1"/>
      <protection/>
    </xf>
    <xf numFmtId="0" fontId="17" fillId="0" borderId="15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20" xfId="21" applyFont="1" applyBorder="1" applyAlignment="1">
      <alignment horizontal="center" vertical="center"/>
      <protection/>
    </xf>
    <xf numFmtId="0" fontId="17" fillId="0" borderId="29" xfId="21" applyFont="1" applyBorder="1" applyAlignment="1">
      <alignment horizontal="center" vertical="center"/>
      <protection/>
    </xf>
    <xf numFmtId="0" fontId="17" fillId="0" borderId="31" xfId="21" applyFont="1" applyBorder="1" applyAlignment="1">
      <alignment horizontal="center" vertical="center"/>
      <protection/>
    </xf>
    <xf numFmtId="0" fontId="17" fillId="0" borderId="30" xfId="21" applyFont="1" applyBorder="1" applyAlignment="1">
      <alignment horizontal="center" vertical="center"/>
      <protection/>
    </xf>
    <xf numFmtId="0" fontId="17" fillId="0" borderId="31" xfId="21" applyFont="1" applyBorder="1" applyAlignment="1">
      <alignment horizontal="left" vertical="center"/>
      <protection/>
    </xf>
    <xf numFmtId="0" fontId="17" fillId="0" borderId="0" xfId="21" applyFont="1" applyAlignment="1">
      <alignment horizontal="left" vertical="center"/>
      <protection/>
    </xf>
    <xf numFmtId="0" fontId="17" fillId="0" borderId="0" xfId="21" applyFont="1" applyAlignment="1">
      <alignment horizontal="center" vertical="center"/>
      <protection/>
    </xf>
    <xf numFmtId="0" fontId="29" fillId="0" borderId="0" xfId="21" applyFont="1" applyAlignment="1">
      <alignment horizontal="center" vertical="center"/>
      <protection/>
    </xf>
    <xf numFmtId="0" fontId="17" fillId="0" borderId="19" xfId="21" applyFont="1" applyBorder="1" applyAlignment="1">
      <alignment horizontal="center" vertical="center" textRotation="255"/>
      <protection/>
    </xf>
    <xf numFmtId="0" fontId="17" fillId="0" borderId="15" xfId="21" applyFont="1" applyBorder="1" applyAlignment="1">
      <alignment horizontal="center" vertical="center" textRotation="255"/>
      <protection/>
    </xf>
    <xf numFmtId="0" fontId="17" fillId="0" borderId="20" xfId="21" applyFont="1" applyBorder="1" applyAlignment="1">
      <alignment horizontal="center" vertical="center" textRotation="255"/>
      <protection/>
    </xf>
    <xf numFmtId="0" fontId="17" fillId="0" borderId="16" xfId="21" applyFont="1" applyBorder="1" applyAlignment="1">
      <alignment horizontal="center" vertical="center" textRotation="255"/>
      <protection/>
    </xf>
    <xf numFmtId="0" fontId="17" fillId="0" borderId="21" xfId="21" applyFont="1" applyBorder="1" applyAlignment="1">
      <alignment horizontal="center" vertical="center" textRotation="255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9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 vertical="center"/>
      <protection/>
    </xf>
    <xf numFmtId="195" fontId="31" fillId="5" borderId="59" xfId="0" applyNumberFormat="1" applyFont="1" applyFill="1" applyBorder="1" applyAlignment="1">
      <alignment horizontal="center" shrinkToFit="1"/>
    </xf>
    <xf numFmtId="0" fontId="13" fillId="9" borderId="36" xfId="0" applyFont="1" applyFill="1" applyBorder="1" applyAlignment="1">
      <alignment horizontal="center" vertical="center"/>
    </xf>
    <xf numFmtId="180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>
      <alignment horizontal="center" vertical="center"/>
    </xf>
    <xf numFmtId="0" fontId="17" fillId="0" borderId="13" xfId="21" applyFont="1" applyBorder="1" applyAlignment="1">
      <alignment horizontal="center" vertical="center" textRotation="255"/>
      <protection/>
    </xf>
    <xf numFmtId="0" fontId="42" fillId="0" borderId="0" xfId="0" applyFont="1" applyFill="1" applyAlignment="1">
      <alignment horizontal="center"/>
    </xf>
    <xf numFmtId="0" fontId="38" fillId="5" borderId="41" xfId="0" applyFont="1" applyFill="1" applyBorder="1" applyAlignment="1">
      <alignment horizontal="left" vertical="center" wrapText="1"/>
    </xf>
    <xf numFmtId="0" fontId="38" fillId="5" borderId="41" xfId="0" applyFont="1" applyFill="1" applyBorder="1" applyAlignment="1">
      <alignment horizontal="center" vertical="center"/>
    </xf>
    <xf numFmtId="0" fontId="37" fillId="5" borderId="41" xfId="0" applyFont="1" applyFill="1" applyBorder="1" applyAlignment="1">
      <alignment horizontal="center" vertical="center"/>
    </xf>
    <xf numFmtId="177" fontId="10" fillId="8" borderId="34" xfId="0" applyNumberFormat="1" applyFont="1" applyFill="1" applyBorder="1" applyAlignment="1">
      <alignment horizontal="center" vertical="center"/>
    </xf>
    <xf numFmtId="177" fontId="10" fillId="8" borderId="60" xfId="0" applyNumberFormat="1" applyFont="1" applyFill="1" applyBorder="1" applyAlignment="1">
      <alignment horizontal="center" vertical="center"/>
    </xf>
    <xf numFmtId="177" fontId="10" fillId="8" borderId="33" xfId="0" applyNumberFormat="1" applyFont="1" applyFill="1" applyBorder="1" applyAlignment="1" quotePrefix="1">
      <alignment horizontal="right" vertical="center"/>
    </xf>
    <xf numFmtId="177" fontId="10" fillId="8" borderId="57" xfId="0" applyNumberFormat="1" applyFont="1" applyFill="1" applyBorder="1" applyAlignment="1" quotePrefix="1">
      <alignment horizontal="right" vertical="center"/>
    </xf>
    <xf numFmtId="0" fontId="38" fillId="5" borderId="41" xfId="0" applyFont="1" applyFill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indent="1"/>
    </xf>
    <xf numFmtId="0" fontId="0" fillId="0" borderId="2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56" fontId="12" fillId="9" borderId="32" xfId="0" applyNumberFormat="1" applyFont="1" applyFill="1" applyBorder="1" applyAlignment="1">
      <alignment horizontal="center" vertical="center"/>
    </xf>
    <xf numFmtId="0" fontId="12" fillId="9" borderId="32" xfId="0" applyFont="1" applyFill="1" applyBorder="1" applyAlignment="1">
      <alignment horizontal="center" vertical="center"/>
    </xf>
    <xf numFmtId="0" fontId="13" fillId="9" borderId="35" xfId="0" applyFont="1" applyFill="1" applyBorder="1" applyAlignment="1">
      <alignment horizontal="center" vertical="center"/>
    </xf>
    <xf numFmtId="0" fontId="13" fillId="9" borderId="36" xfId="0" applyFont="1" applyFill="1" applyBorder="1" applyAlignment="1" quotePrefix="1">
      <alignment horizontal="center" vertical="center"/>
    </xf>
    <xf numFmtId="180" fontId="2" fillId="0" borderId="35" xfId="0" applyNumberFormat="1" applyFont="1" applyFill="1" applyBorder="1" applyAlignment="1" applyProtection="1">
      <alignment horizontal="center" vertical="center"/>
      <protection locked="0"/>
    </xf>
    <xf numFmtId="180" fontId="2" fillId="0" borderId="36" xfId="0" applyNumberFormat="1" applyFont="1" applyFill="1" applyBorder="1" applyAlignment="1" applyProtection="1" quotePrefix="1">
      <alignment horizontal="center" vertical="center"/>
      <protection locked="0"/>
    </xf>
    <xf numFmtId="0" fontId="35" fillId="7" borderId="32" xfId="0" applyFont="1" applyFill="1" applyBorder="1" applyAlignment="1">
      <alignment horizontal="center" vertical="center"/>
    </xf>
    <xf numFmtId="0" fontId="12" fillId="9" borderId="32" xfId="0" applyFont="1" applyFill="1" applyBorder="1" applyAlignment="1">
      <alignment horizontal="center" vertical="center" wrapText="1"/>
    </xf>
    <xf numFmtId="0" fontId="0" fillId="0" borderId="35" xfId="16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 quotePrefix="1">
      <alignment horizontal="left" vertical="center"/>
      <protection locked="0"/>
    </xf>
    <xf numFmtId="0" fontId="2" fillId="0" borderId="36" xfId="0" applyFont="1" applyFill="1" applyBorder="1" applyAlignment="1" applyProtection="1" quotePrefix="1">
      <alignment horizontal="left" vertical="center"/>
      <protection locked="0"/>
    </xf>
    <xf numFmtId="0" fontId="24" fillId="0" borderId="17" xfId="0" applyFont="1" applyBorder="1" applyAlignment="1">
      <alignment horizontal="left"/>
    </xf>
    <xf numFmtId="0" fontId="24" fillId="0" borderId="31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94" fontId="24" fillId="0" borderId="31" xfId="0" applyNumberFormat="1" applyFont="1" applyBorder="1" applyAlignment="1">
      <alignment horizontal="left" vertical="center"/>
    </xf>
    <xf numFmtId="177" fontId="24" fillId="0" borderId="31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76" fontId="24" fillId="0" borderId="31" xfId="0" applyNumberFormat="1" applyFont="1" applyFill="1" applyBorder="1" applyAlignment="1">
      <alignment horizontal="distributed" vertical="center"/>
    </xf>
    <xf numFmtId="176" fontId="24" fillId="0" borderId="29" xfId="0" applyNumberFormat="1" applyFont="1" applyFill="1" applyBorder="1" applyAlignment="1">
      <alignment horizontal="left" vertical="center" shrinkToFit="1"/>
    </xf>
    <xf numFmtId="176" fontId="24" fillId="0" borderId="31" xfId="0" applyNumberFormat="1" applyFont="1" applyFill="1" applyBorder="1" applyAlignment="1">
      <alignment horizontal="left" vertical="center" shrinkToFit="1"/>
    </xf>
    <xf numFmtId="176" fontId="24" fillId="0" borderId="30" xfId="0" applyNumberFormat="1" applyFont="1" applyFill="1" applyBorder="1" applyAlignment="1">
      <alignment horizontal="left" vertical="center" shrinkToFit="1"/>
    </xf>
    <xf numFmtId="0" fontId="24" fillId="0" borderId="15" xfId="0" applyFont="1" applyBorder="1" applyAlignment="1">
      <alignment horizontal="center" vertical="center" textRotation="255"/>
    </xf>
    <xf numFmtId="0" fontId="24" fillId="0" borderId="20" xfId="0" applyFont="1" applyBorder="1" applyAlignment="1">
      <alignment horizontal="center" vertical="center" textRotation="255"/>
    </xf>
    <xf numFmtId="0" fontId="24" fillId="0" borderId="16" xfId="0" applyFont="1" applyBorder="1" applyAlignment="1">
      <alignment horizontal="center" vertical="center" textRotation="255"/>
    </xf>
    <xf numFmtId="0" fontId="24" fillId="0" borderId="21" xfId="0" applyFont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 textRotation="255"/>
    </xf>
    <xf numFmtId="0" fontId="24" fillId="0" borderId="19" xfId="0" applyFont="1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24" fillId="0" borderId="17" xfId="0" applyFont="1" applyBorder="1" applyAlignment="1">
      <alignment horizontal="center" vertical="center" textRotation="255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24" fillId="0" borderId="0" xfId="0" applyFont="1" applyBorder="1" applyAlignment="1">
      <alignment horizontal="distributed" vertical="center"/>
    </xf>
    <xf numFmtId="0" fontId="24" fillId="0" borderId="31" xfId="0" applyFont="1" applyBorder="1" applyAlignment="1">
      <alignment horizontal="distributed" vertical="center"/>
    </xf>
    <xf numFmtId="176" fontId="24" fillId="0" borderId="31" xfId="0" applyNumberFormat="1" applyFont="1" applyFill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horizontal="left" vertical="center"/>
    </xf>
    <xf numFmtId="176" fontId="24" fillId="0" borderId="30" xfId="0" applyNumberFormat="1" applyFont="1" applyFill="1" applyBorder="1" applyAlignment="1">
      <alignment horizontal="left" vertical="center"/>
    </xf>
    <xf numFmtId="0" fontId="24" fillId="0" borderId="29" xfId="0" applyFont="1" applyBorder="1" applyAlignment="1">
      <alignment horizontal="center" vertical="center" shrinkToFit="1"/>
    </xf>
    <xf numFmtId="176" fontId="24" fillId="0" borderId="13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20" xfId="0" applyNumberFormat="1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176" fontId="24" fillId="0" borderId="21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83" fontId="24" fillId="0" borderId="14" xfId="0" applyNumberFormat="1" applyFont="1" applyFill="1" applyBorder="1" applyAlignment="1">
      <alignment horizontal="distributed" vertical="center"/>
    </xf>
    <xf numFmtId="183" fontId="24" fillId="0" borderId="17" xfId="0" applyNumberFormat="1" applyFont="1" applyFill="1" applyBorder="1" applyAlignment="1">
      <alignment horizontal="distributed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76" fontId="24" fillId="0" borderId="31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 vertical="center" textRotation="255"/>
    </xf>
    <xf numFmtId="0" fontId="24" fillId="0" borderId="18" xfId="0" applyFont="1" applyBorder="1" applyAlignment="1">
      <alignment horizontal="center" vertical="center"/>
    </xf>
    <xf numFmtId="6" fontId="24" fillId="0" borderId="13" xfId="19" applyFont="1" applyBorder="1" applyAlignment="1">
      <alignment horizontal="center" vertical="center"/>
    </xf>
    <xf numFmtId="6" fontId="24" fillId="0" borderId="14" xfId="19" applyFont="1" applyBorder="1" applyAlignment="1">
      <alignment horizontal="center" vertical="center"/>
    </xf>
    <xf numFmtId="6" fontId="24" fillId="0" borderId="19" xfId="19" applyFont="1" applyBorder="1" applyAlignment="1">
      <alignment horizontal="center" vertical="center"/>
    </xf>
    <xf numFmtId="6" fontId="24" fillId="0" borderId="16" xfId="19" applyFont="1" applyBorder="1" applyAlignment="1">
      <alignment horizontal="center" vertical="center"/>
    </xf>
    <xf numFmtId="6" fontId="24" fillId="0" borderId="17" xfId="19" applyFont="1" applyBorder="1" applyAlignment="1">
      <alignment horizontal="center" vertical="center"/>
    </xf>
    <xf numFmtId="6" fontId="24" fillId="0" borderId="21" xfId="19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6" fontId="24" fillId="0" borderId="31" xfId="0" applyNumberFormat="1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horizontal="center" vertical="center" shrinkToFit="1"/>
    </xf>
    <xf numFmtId="176" fontId="24" fillId="0" borderId="30" xfId="0" applyNumberFormat="1" applyFont="1" applyFill="1" applyBorder="1" applyAlignment="1">
      <alignment horizontal="center" vertical="center" shrinkToFit="1"/>
    </xf>
    <xf numFmtId="0" fontId="24" fillId="0" borderId="31" xfId="0" applyFont="1" applyBorder="1" applyAlignment="1">
      <alignment horizontal="left" vertical="center"/>
    </xf>
    <xf numFmtId="0" fontId="32" fillId="0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17" xfId="0" applyFont="1" applyBorder="1" applyAlignment="1">
      <alignment vertical="top"/>
    </xf>
    <xf numFmtId="183" fontId="24" fillId="0" borderId="31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31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176" fontId="24" fillId="0" borderId="29" xfId="0" applyNumberFormat="1" applyFont="1" applyFill="1" applyBorder="1" applyAlignment="1">
      <alignment horizontal="center" vertical="center"/>
    </xf>
    <xf numFmtId="176" fontId="24" fillId="0" borderId="30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vertical="center"/>
    </xf>
    <xf numFmtId="0" fontId="44" fillId="0" borderId="71" xfId="0" applyNumberFormat="1" applyFont="1" applyBorder="1" applyAlignment="1">
      <alignment vertical="center"/>
    </xf>
    <xf numFmtId="0" fontId="44" fillId="0" borderId="72" xfId="0" applyNumberFormat="1" applyFont="1" applyBorder="1" applyAlignment="1">
      <alignment vertical="center"/>
    </xf>
    <xf numFmtId="0" fontId="44" fillId="0" borderId="73" xfId="0" applyNumberFormat="1" applyFont="1" applyBorder="1" applyAlignment="1">
      <alignment vertical="center"/>
    </xf>
    <xf numFmtId="0" fontId="45" fillId="0" borderId="72" xfId="0" applyNumberFormat="1" applyFont="1" applyBorder="1" applyAlignment="1">
      <alignment/>
    </xf>
    <xf numFmtId="0" fontId="45" fillId="0" borderId="72" xfId="0" applyNumberFormat="1" applyFont="1" applyBorder="1" applyAlignment="1">
      <alignment vertical="center"/>
    </xf>
    <xf numFmtId="0" fontId="45" fillId="0" borderId="74" xfId="0" applyNumberFormat="1" applyFont="1" applyBorder="1" applyAlignment="1">
      <alignment vertical="center"/>
    </xf>
    <xf numFmtId="0" fontId="45" fillId="0" borderId="73" xfId="0" applyNumberFormat="1" applyFont="1" applyBorder="1" applyAlignment="1">
      <alignment vertical="center"/>
    </xf>
    <xf numFmtId="0" fontId="45" fillId="0" borderId="75" xfId="0" applyNumberFormat="1" applyFont="1" applyBorder="1" applyAlignment="1">
      <alignment vertical="center"/>
    </xf>
    <xf numFmtId="0" fontId="44" fillId="0" borderId="76" xfId="0" applyNumberFormat="1" applyFont="1" applyBorder="1" applyAlignment="1">
      <alignment vertical="center"/>
    </xf>
    <xf numFmtId="0" fontId="44" fillId="0" borderId="77" xfId="0" applyNumberFormat="1" applyFont="1" applyBorder="1" applyAlignment="1">
      <alignment vertical="center"/>
    </xf>
    <xf numFmtId="0" fontId="44" fillId="0" borderId="78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0" fontId="44" fillId="0" borderId="79" xfId="0" applyNumberFormat="1" applyFont="1" applyBorder="1" applyAlignment="1">
      <alignment vertical="center"/>
    </xf>
    <xf numFmtId="0" fontId="44" fillId="0" borderId="80" xfId="0" applyNumberFormat="1" applyFont="1" applyBorder="1" applyAlignment="1">
      <alignment vertical="center"/>
    </xf>
    <xf numFmtId="0" fontId="45" fillId="0" borderId="81" xfId="0" applyNumberFormat="1" applyFont="1" applyBorder="1" applyAlignment="1">
      <alignment vertical="center"/>
    </xf>
    <xf numFmtId="0" fontId="45" fillId="0" borderId="82" xfId="0" applyNumberFormat="1" applyFont="1" applyBorder="1" applyAlignment="1">
      <alignment vertical="center"/>
    </xf>
    <xf numFmtId="0" fontId="45" fillId="0" borderId="83" xfId="0" applyNumberFormat="1" applyFont="1" applyBorder="1" applyAlignment="1">
      <alignment vertical="center"/>
    </xf>
    <xf numFmtId="0" fontId="45" fillId="0" borderId="84" xfId="0" applyNumberFormat="1" applyFont="1" applyBorder="1" applyAlignment="1">
      <alignment vertical="center"/>
    </xf>
    <xf numFmtId="0" fontId="45" fillId="0" borderId="85" xfId="0" applyNumberFormat="1" applyFont="1" applyBorder="1" applyAlignment="1">
      <alignment vertical="center"/>
    </xf>
    <xf numFmtId="0" fontId="45" fillId="0" borderId="86" xfId="0" applyNumberFormat="1" applyFont="1" applyBorder="1" applyAlignment="1">
      <alignment vertical="center"/>
    </xf>
    <xf numFmtId="0" fontId="45" fillId="0" borderId="0" xfId="0" applyNumberFormat="1" applyFont="1" applyBorder="1" applyAlignment="1">
      <alignment vertical="center"/>
    </xf>
    <xf numFmtId="0" fontId="45" fillId="0" borderId="87" xfId="0" applyNumberFormat="1" applyFont="1" applyBorder="1" applyAlignment="1">
      <alignment/>
    </xf>
    <xf numFmtId="0" fontId="45" fillId="0" borderId="88" xfId="0" applyNumberFormat="1" applyFont="1" applyBorder="1" applyAlignment="1">
      <alignment vertical="center"/>
    </xf>
    <xf numFmtId="0" fontId="44" fillId="0" borderId="87" xfId="0" applyNumberFormat="1" applyFont="1" applyBorder="1" applyAlignment="1">
      <alignment vertical="center"/>
    </xf>
    <xf numFmtId="0" fontId="45" fillId="0" borderId="87" xfId="0" applyNumberFormat="1" applyFont="1" applyBorder="1" applyAlignment="1">
      <alignment vertical="center"/>
    </xf>
    <xf numFmtId="0" fontId="45" fillId="0" borderId="0" xfId="0" applyNumberFormat="1" applyFont="1" applyBorder="1" applyAlignment="1">
      <alignment/>
    </xf>
    <xf numFmtId="0" fontId="45" fillId="0" borderId="89" xfId="0" applyNumberFormat="1" applyFont="1" applyBorder="1" applyAlignment="1">
      <alignment vertical="center"/>
    </xf>
    <xf numFmtId="0" fontId="45" fillId="0" borderId="90" xfId="0" applyNumberFormat="1" applyFont="1" applyBorder="1" applyAlignment="1">
      <alignment vertical="center"/>
    </xf>
    <xf numFmtId="0" fontId="45" fillId="0" borderId="91" xfId="0" applyNumberFormat="1" applyFont="1" applyBorder="1" applyAlignment="1">
      <alignment vertical="center"/>
    </xf>
    <xf numFmtId="0" fontId="45" fillId="0" borderId="92" xfId="0" applyNumberFormat="1" applyFont="1" applyBorder="1" applyAlignment="1">
      <alignment vertical="center"/>
    </xf>
    <xf numFmtId="0" fontId="44" fillId="0" borderId="91" xfId="0" applyNumberFormat="1" applyFont="1" applyBorder="1" applyAlignment="1">
      <alignment vertical="center"/>
    </xf>
    <xf numFmtId="0" fontId="44" fillId="0" borderId="90" xfId="0" applyNumberFormat="1" applyFont="1" applyBorder="1" applyAlignment="1">
      <alignment vertical="center"/>
    </xf>
    <xf numFmtId="0" fontId="44" fillId="0" borderId="93" xfId="0" applyNumberFormat="1" applyFont="1" applyBorder="1" applyAlignment="1">
      <alignment vertical="center"/>
    </xf>
    <xf numFmtId="0" fontId="45" fillId="0" borderId="71" xfId="0" applyNumberFormat="1" applyFont="1" applyBorder="1" applyAlignment="1">
      <alignment vertical="center"/>
    </xf>
    <xf numFmtId="0" fontId="44" fillId="0" borderId="74" xfId="0" applyNumberFormat="1" applyFont="1" applyBorder="1" applyAlignment="1">
      <alignment vertical="center"/>
    </xf>
    <xf numFmtId="0" fontId="47" fillId="0" borderId="72" xfId="0" applyNumberFormat="1" applyFont="1" applyBorder="1" applyAlignment="1">
      <alignment vertical="center"/>
    </xf>
    <xf numFmtId="0" fontId="45" fillId="0" borderId="94" xfId="0" applyNumberFormat="1" applyFont="1" applyBorder="1" applyAlignment="1">
      <alignment horizontal="center" vertical="center"/>
    </xf>
    <xf numFmtId="0" fontId="44" fillId="0" borderId="75" xfId="0" applyNumberFormat="1" applyFont="1" applyBorder="1" applyAlignment="1">
      <alignment vertical="center"/>
    </xf>
    <xf numFmtId="0" fontId="45" fillId="0" borderId="95" xfId="0" applyNumberFormat="1" applyFont="1" applyBorder="1" applyAlignment="1">
      <alignment horizontal="center" vertical="center"/>
    </xf>
    <xf numFmtId="0" fontId="45" fillId="0" borderId="80" xfId="0" applyNumberFormat="1" applyFont="1" applyBorder="1" applyAlignment="1">
      <alignment vertical="center"/>
    </xf>
    <xf numFmtId="0" fontId="45" fillId="0" borderId="76" xfId="0" applyNumberFormat="1" applyFont="1" applyBorder="1" applyAlignment="1">
      <alignment vertical="center"/>
    </xf>
    <xf numFmtId="0" fontId="45" fillId="0" borderId="79" xfId="0" applyNumberFormat="1" applyFont="1" applyBorder="1" applyAlignment="1">
      <alignment vertical="center"/>
    </xf>
    <xf numFmtId="0" fontId="45" fillId="0" borderId="77" xfId="0" applyNumberFormat="1" applyFont="1" applyBorder="1" applyAlignment="1">
      <alignment vertical="center"/>
    </xf>
    <xf numFmtId="0" fontId="45" fillId="0" borderId="96" xfId="0" applyNumberFormat="1" applyFont="1" applyBorder="1" applyAlignment="1">
      <alignment horizontal="center" vertical="center"/>
    </xf>
    <xf numFmtId="0" fontId="45" fillId="0" borderId="97" xfId="0" applyNumberFormat="1" applyFont="1" applyBorder="1" applyAlignment="1">
      <alignment vertical="center"/>
    </xf>
    <xf numFmtId="0" fontId="45" fillId="0" borderId="83" xfId="0" applyNumberFormat="1" applyFont="1" applyBorder="1" applyAlignment="1">
      <alignment horizontal="right" vertical="center"/>
    </xf>
    <xf numFmtId="0" fontId="45" fillId="0" borderId="82" xfId="0" applyNumberFormat="1" applyFont="1" applyBorder="1" applyAlignment="1">
      <alignment horizontal="right" vertical="center"/>
    </xf>
    <xf numFmtId="0" fontId="45" fillId="0" borderId="84" xfId="0" applyNumberFormat="1" applyFont="1" applyBorder="1" applyAlignment="1">
      <alignment horizontal="right" vertical="center"/>
    </xf>
    <xf numFmtId="0" fontId="48" fillId="0" borderId="83" xfId="0" applyNumberFormat="1" applyFont="1" applyBorder="1" applyAlignment="1">
      <alignment/>
    </xf>
    <xf numFmtId="0" fontId="48" fillId="0" borderId="82" xfId="0" applyNumberFormat="1" applyFont="1" applyBorder="1" applyAlignment="1">
      <alignment/>
    </xf>
    <xf numFmtId="0" fontId="45" fillId="0" borderId="87" xfId="0" applyNumberFormat="1" applyFont="1" applyBorder="1" applyAlignment="1">
      <alignment horizontal="right"/>
    </xf>
    <xf numFmtId="0" fontId="45" fillId="0" borderId="0" xfId="0" applyNumberFormat="1" applyFont="1" applyBorder="1" applyAlignment="1">
      <alignment horizontal="right" vertical="center"/>
    </xf>
    <xf numFmtId="0" fontId="45" fillId="0" borderId="88" xfId="0" applyNumberFormat="1" applyFont="1" applyBorder="1" applyAlignment="1">
      <alignment horizontal="right" vertical="center"/>
    </xf>
    <xf numFmtId="0" fontId="45" fillId="0" borderId="79" xfId="0" applyFont="1" applyBorder="1" applyAlignment="1">
      <alignment/>
    </xf>
    <xf numFmtId="0" fontId="45" fillId="0" borderId="77" xfId="0" applyFont="1" applyBorder="1" applyAlignment="1">
      <alignment/>
    </xf>
    <xf numFmtId="0" fontId="48" fillId="0" borderId="77" xfId="0" applyNumberFormat="1" applyFont="1" applyBorder="1" applyAlignment="1">
      <alignment horizontal="center"/>
    </xf>
    <xf numFmtId="0" fontId="45" fillId="0" borderId="78" xfId="0" applyFont="1" applyBorder="1" applyAlignment="1">
      <alignment/>
    </xf>
    <xf numFmtId="0" fontId="45" fillId="0" borderId="87" xfId="0" applyNumberFormat="1" applyFont="1" applyBorder="1" applyAlignment="1">
      <alignment vertical="center"/>
    </xf>
    <xf numFmtId="0" fontId="45" fillId="0" borderId="0" xfId="0" applyNumberFormat="1" applyFont="1" applyBorder="1" applyAlignment="1">
      <alignment vertical="center"/>
    </xf>
    <xf numFmtId="0" fontId="45" fillId="0" borderId="88" xfId="0" applyNumberFormat="1" applyFont="1" applyBorder="1" applyAlignment="1">
      <alignment vertical="center"/>
    </xf>
    <xf numFmtId="0" fontId="45" fillId="0" borderId="83" xfId="0" applyNumberFormat="1" applyFont="1" applyBorder="1" applyAlignment="1">
      <alignment/>
    </xf>
    <xf numFmtId="0" fontId="45" fillId="0" borderId="82" xfId="0" applyNumberFormat="1" applyFont="1" applyBorder="1" applyAlignment="1">
      <alignment/>
    </xf>
    <xf numFmtId="0" fontId="44" fillId="0" borderId="83" xfId="0" applyNumberFormat="1" applyFont="1" applyBorder="1" applyAlignment="1">
      <alignment horizontal="right" vertical="center"/>
    </xf>
    <xf numFmtId="0" fontId="44" fillId="0" borderId="82" xfId="0" applyNumberFormat="1" applyFont="1" applyBorder="1" applyAlignment="1">
      <alignment horizontal="right" vertical="center"/>
    </xf>
    <xf numFmtId="0" fontId="44" fillId="0" borderId="84" xfId="0" applyNumberFormat="1" applyFont="1" applyBorder="1" applyAlignment="1">
      <alignment horizontal="right" vertical="center"/>
    </xf>
    <xf numFmtId="0" fontId="44" fillId="0" borderId="82" xfId="0" applyNumberFormat="1" applyFont="1" applyBorder="1" applyAlignment="1">
      <alignment vertical="center"/>
    </xf>
    <xf numFmtId="0" fontId="45" fillId="0" borderId="78" xfId="0" applyNumberFormat="1" applyFont="1" applyBorder="1" applyAlignment="1">
      <alignment vertical="center"/>
    </xf>
    <xf numFmtId="0" fontId="45" fillId="0" borderId="79" xfId="0" applyNumberFormat="1" applyFont="1" applyBorder="1" applyAlignment="1">
      <alignment horizontal="center"/>
    </xf>
    <xf numFmtId="0" fontId="45" fillId="0" borderId="77" xfId="0" applyNumberFormat="1" applyFont="1" applyBorder="1" applyAlignment="1">
      <alignment horizontal="center"/>
    </xf>
    <xf numFmtId="0" fontId="45" fillId="0" borderId="78" xfId="0" applyNumberFormat="1" applyFont="1" applyBorder="1" applyAlignment="1">
      <alignment horizontal="center"/>
    </xf>
    <xf numFmtId="0" fontId="45" fillId="0" borderId="98" xfId="0" applyNumberFormat="1" applyFont="1" applyBorder="1" applyAlignment="1">
      <alignment/>
    </xf>
    <xf numFmtId="0" fontId="45" fillId="0" borderId="77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0" fontId="45" fillId="0" borderId="87" xfId="0" applyNumberFormat="1" applyFont="1" applyBorder="1" applyAlignment="1">
      <alignment horizontal="right" vertical="center"/>
    </xf>
    <xf numFmtId="0" fontId="45" fillId="0" borderId="0" xfId="0" applyNumberFormat="1" applyFont="1" applyBorder="1" applyAlignment="1">
      <alignment horizontal="right" vertical="center"/>
    </xf>
    <xf numFmtId="0" fontId="45" fillId="0" borderId="88" xfId="0" applyNumberFormat="1" applyFont="1" applyBorder="1" applyAlignment="1">
      <alignment horizontal="right" vertical="center"/>
    </xf>
    <xf numFmtId="0" fontId="45" fillId="0" borderId="99" xfId="0" applyNumberFormat="1" applyFont="1" applyBorder="1" applyAlignment="1">
      <alignment vertical="center"/>
    </xf>
    <xf numFmtId="0" fontId="44" fillId="0" borderId="100" xfId="0" applyNumberFormat="1" applyFont="1" applyBorder="1" applyAlignment="1">
      <alignment vertical="center"/>
    </xf>
    <xf numFmtId="0" fontId="44" fillId="0" borderId="83" xfId="0" applyNumberFormat="1" applyFont="1" applyBorder="1" applyAlignment="1">
      <alignment vertical="center"/>
    </xf>
    <xf numFmtId="0" fontId="44" fillId="0" borderId="84" xfId="0" applyNumberFormat="1" applyFont="1" applyBorder="1" applyAlignment="1">
      <alignment vertical="center"/>
    </xf>
    <xf numFmtId="0" fontId="0" fillId="0" borderId="86" xfId="0" applyNumberFormat="1" applyBorder="1" applyAlignment="1">
      <alignment vertical="center"/>
    </xf>
    <xf numFmtId="0" fontId="45" fillId="0" borderId="79" xfId="0" applyNumberFormat="1" applyFont="1" applyBorder="1" applyAlignment="1">
      <alignment horizontal="right" vertical="center"/>
    </xf>
    <xf numFmtId="0" fontId="45" fillId="0" borderId="77" xfId="0" applyNumberFormat="1" applyFont="1" applyBorder="1" applyAlignment="1">
      <alignment horizontal="right" vertical="center"/>
    </xf>
    <xf numFmtId="0" fontId="45" fillId="0" borderId="78" xfId="0" applyNumberFormat="1" applyFont="1" applyBorder="1" applyAlignment="1">
      <alignment horizontal="right" vertical="center"/>
    </xf>
    <xf numFmtId="0" fontId="48" fillId="0" borderId="77" xfId="0" applyNumberFormat="1" applyFont="1" applyBorder="1" applyAlignment="1">
      <alignment vertical="center"/>
    </xf>
    <xf numFmtId="0" fontId="49" fillId="0" borderId="77" xfId="0" applyNumberFormat="1" applyFont="1" applyBorder="1" applyAlignment="1">
      <alignment vertical="center"/>
    </xf>
    <xf numFmtId="0" fontId="49" fillId="0" borderId="78" xfId="0" applyNumberFormat="1" applyFont="1" applyBorder="1" applyAlignment="1">
      <alignment vertical="center"/>
    </xf>
    <xf numFmtId="0" fontId="44" fillId="0" borderId="81" xfId="0" applyNumberFormat="1" applyFont="1" applyBorder="1" applyAlignment="1">
      <alignment vertical="center"/>
    </xf>
    <xf numFmtId="0" fontId="44" fillId="0" borderId="83" xfId="0" applyNumberFormat="1" applyFont="1" applyBorder="1" applyAlignment="1">
      <alignment horizontal="center" vertical="center"/>
    </xf>
    <xf numFmtId="0" fontId="44" fillId="0" borderId="82" xfId="0" applyNumberFormat="1" applyFont="1" applyBorder="1" applyAlignment="1">
      <alignment horizontal="center" vertical="center"/>
    </xf>
    <xf numFmtId="0" fontId="44" fillId="0" borderId="84" xfId="0" applyNumberFormat="1" applyFont="1" applyBorder="1" applyAlignment="1">
      <alignment horizontal="center" vertical="center"/>
    </xf>
    <xf numFmtId="0" fontId="45" fillId="0" borderId="83" xfId="0" applyNumberFormat="1" applyFont="1" applyBorder="1" applyAlignment="1">
      <alignment horizontal="center"/>
    </xf>
    <xf numFmtId="0" fontId="45" fillId="0" borderId="82" xfId="0" applyNumberFormat="1" applyFont="1" applyBorder="1" applyAlignment="1">
      <alignment horizontal="center"/>
    </xf>
    <xf numFmtId="0" fontId="45" fillId="0" borderId="84" xfId="0" applyNumberFormat="1" applyFont="1" applyBorder="1" applyAlignment="1">
      <alignment horizontal="center"/>
    </xf>
    <xf numFmtId="0" fontId="0" fillId="0" borderId="82" xfId="0" applyNumberFormat="1" applyBorder="1" applyAlignment="1">
      <alignment vertical="center"/>
    </xf>
    <xf numFmtId="0" fontId="0" fillId="0" borderId="85" xfId="0" applyNumberFormat="1" applyBorder="1" applyAlignment="1">
      <alignment vertical="center"/>
    </xf>
    <xf numFmtId="0" fontId="0" fillId="0" borderId="81" xfId="0" applyNumberFormat="1" applyBorder="1" applyAlignment="1">
      <alignment/>
    </xf>
    <xf numFmtId="0" fontId="0" fillId="0" borderId="83" xfId="0" applyNumberFormat="1" applyBorder="1" applyAlignment="1">
      <alignment/>
    </xf>
    <xf numFmtId="0" fontId="0" fillId="0" borderId="84" xfId="0" applyNumberFormat="1" applyBorder="1" applyAlignment="1">
      <alignment vertical="center"/>
    </xf>
    <xf numFmtId="0" fontId="0" fillId="0" borderId="82" xfId="0" applyNumberFormat="1" applyBorder="1" applyAlignment="1">
      <alignment/>
    </xf>
    <xf numFmtId="0" fontId="0" fillId="0" borderId="83" xfId="0" applyNumberFormat="1" applyBorder="1" applyAlignment="1">
      <alignment horizontal="center" vertical="center" wrapText="1"/>
    </xf>
    <xf numFmtId="0" fontId="0" fillId="0" borderId="82" xfId="0" applyNumberFormat="1" applyBorder="1" applyAlignment="1">
      <alignment horizontal="center" vertical="center" wrapText="1"/>
    </xf>
    <xf numFmtId="0" fontId="0" fillId="0" borderId="84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0" fillId="0" borderId="80" xfId="0" applyNumberFormat="1" applyBorder="1" applyAlignment="1">
      <alignment vertical="center"/>
    </xf>
    <xf numFmtId="0" fontId="0" fillId="0" borderId="86" xfId="0" applyNumberFormat="1" applyBorder="1" applyAlignment="1">
      <alignment/>
    </xf>
    <xf numFmtId="0" fontId="0" fillId="0" borderId="87" xfId="0" applyNumberFormat="1" applyBorder="1" applyAlignment="1">
      <alignment/>
    </xf>
    <xf numFmtId="0" fontId="0" fillId="0" borderId="88" xfId="0" applyNumberFormat="1" applyBorder="1" applyAlignment="1">
      <alignment vertical="center"/>
    </xf>
    <xf numFmtId="0" fontId="0" fillId="0" borderId="0" xfId="0" applyNumberFormat="1" applyBorder="1" applyAlignment="1">
      <alignment/>
    </xf>
    <xf numFmtId="0" fontId="0" fillId="0" borderId="87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88" xfId="0" applyNumberFormat="1" applyBorder="1" applyAlignment="1">
      <alignment horizontal="center" vertical="center" wrapText="1"/>
    </xf>
    <xf numFmtId="0" fontId="49" fillId="0" borderId="84" xfId="0" applyNumberFormat="1" applyFont="1" applyBorder="1" applyAlignment="1">
      <alignment vertical="center"/>
    </xf>
    <xf numFmtId="0" fontId="47" fillId="0" borderId="83" xfId="0" applyNumberFormat="1" applyFont="1" applyBorder="1" applyAlignment="1">
      <alignment horizontal="left" vertical="center"/>
    </xf>
    <xf numFmtId="0" fontId="44" fillId="0" borderId="82" xfId="0" applyNumberFormat="1" applyFont="1" applyBorder="1" applyAlignment="1">
      <alignment horizontal="left" vertical="center"/>
    </xf>
    <xf numFmtId="0" fontId="44" fillId="0" borderId="85" xfId="0" applyNumberFormat="1" applyFont="1" applyBorder="1" applyAlignment="1">
      <alignment horizontal="left" vertical="center"/>
    </xf>
    <xf numFmtId="0" fontId="0" fillId="0" borderId="76" xfId="0" applyNumberFormat="1" applyBorder="1" applyAlignment="1">
      <alignment vertical="center"/>
    </xf>
    <xf numFmtId="0" fontId="0" fillId="0" borderId="77" xfId="0" applyNumberFormat="1" applyBorder="1" applyAlignment="1">
      <alignment vertical="center"/>
    </xf>
    <xf numFmtId="0" fontId="0" fillId="0" borderId="79" xfId="0" applyNumberFormat="1" applyBorder="1" applyAlignment="1">
      <alignment vertical="center"/>
    </xf>
    <xf numFmtId="0" fontId="0" fillId="0" borderId="78" xfId="0" applyNumberFormat="1" applyBorder="1" applyAlignment="1">
      <alignment vertical="center"/>
    </xf>
    <xf numFmtId="0" fontId="0" fillId="0" borderId="79" xfId="0" applyNumberFormat="1" applyBorder="1" applyAlignment="1">
      <alignment horizontal="center" vertical="center" wrapText="1"/>
    </xf>
    <xf numFmtId="0" fontId="0" fillId="0" borderId="77" xfId="0" applyNumberFormat="1" applyBorder="1" applyAlignment="1">
      <alignment horizontal="center" vertical="center" wrapText="1"/>
    </xf>
    <xf numFmtId="0" fontId="0" fillId="0" borderId="78" xfId="0" applyNumberFormat="1" applyBorder="1" applyAlignment="1">
      <alignment horizontal="center" vertical="center" wrapText="1"/>
    </xf>
    <xf numFmtId="0" fontId="45" fillId="0" borderId="79" xfId="0" applyNumberFormat="1" applyFont="1" applyBorder="1" applyAlignment="1">
      <alignment horizontal="center" vertical="center"/>
    </xf>
    <xf numFmtId="0" fontId="45" fillId="0" borderId="77" xfId="0" applyNumberFormat="1" applyFont="1" applyBorder="1" applyAlignment="1">
      <alignment horizontal="center" vertical="center"/>
    </xf>
    <xf numFmtId="0" fontId="45" fillId="0" borderId="78" xfId="0" applyNumberFormat="1" applyFont="1" applyBorder="1" applyAlignment="1">
      <alignment horizontal="center" vertical="center"/>
    </xf>
    <xf numFmtId="0" fontId="47" fillId="0" borderId="79" xfId="0" applyNumberFormat="1" applyFont="1" applyBorder="1" applyAlignment="1">
      <alignment horizontal="left" vertical="center"/>
    </xf>
    <xf numFmtId="0" fontId="50" fillId="0" borderId="77" xfId="0" applyNumberFormat="1" applyFont="1" applyBorder="1" applyAlignment="1">
      <alignment horizontal="left" vertical="center"/>
    </xf>
    <xf numFmtId="0" fontId="50" fillId="0" borderId="97" xfId="0" applyNumberFormat="1" applyFont="1" applyBorder="1" applyAlignment="1">
      <alignment horizontal="left" vertical="center"/>
    </xf>
    <xf numFmtId="0" fontId="44" fillId="0" borderId="86" xfId="0" applyNumberFormat="1" applyFont="1" applyBorder="1" applyAlignment="1">
      <alignment/>
    </xf>
    <xf numFmtId="0" fontId="49" fillId="0" borderId="0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/>
    </xf>
    <xf numFmtId="0" fontId="49" fillId="0" borderId="0" xfId="0" applyNumberFormat="1" applyFont="1" applyBorder="1" applyAlignment="1">
      <alignment/>
    </xf>
    <xf numFmtId="0" fontId="49" fillId="0" borderId="80" xfId="0" applyNumberFormat="1" applyFont="1" applyBorder="1" applyAlignment="1">
      <alignment/>
    </xf>
    <xf numFmtId="0" fontId="0" fillId="0" borderId="80" xfId="0" applyNumberFormat="1" applyBorder="1" applyAlignment="1">
      <alignment vertical="center"/>
    </xf>
    <xf numFmtId="0" fontId="49" fillId="0" borderId="82" xfId="0" applyNumberFormat="1" applyFont="1" applyBorder="1" applyAlignment="1">
      <alignment vertical="center"/>
    </xf>
    <xf numFmtId="0" fontId="50" fillId="0" borderId="82" xfId="0" applyNumberFormat="1" applyFont="1" applyBorder="1" applyAlignment="1">
      <alignment horizontal="left" vertical="center" wrapText="1" indent="1"/>
    </xf>
    <xf numFmtId="0" fontId="50" fillId="0" borderId="85" xfId="0" applyNumberFormat="1" applyFont="1" applyBorder="1" applyAlignment="1">
      <alignment horizontal="left" vertical="center" wrapText="1" indent="1"/>
    </xf>
    <xf numFmtId="0" fontId="0" fillId="0" borderId="97" xfId="0" applyNumberFormat="1" applyBorder="1" applyAlignment="1">
      <alignment vertical="center"/>
    </xf>
    <xf numFmtId="0" fontId="45" fillId="0" borderId="86" xfId="0" applyFont="1" applyBorder="1" applyAlignment="1">
      <alignment/>
    </xf>
    <xf numFmtId="0" fontId="47" fillId="0" borderId="0" xfId="0" applyNumberFormat="1" applyFont="1" applyBorder="1" applyAlignment="1">
      <alignment vertical="center"/>
    </xf>
    <xf numFmtId="0" fontId="49" fillId="0" borderId="80" xfId="0" applyNumberFormat="1" applyFont="1" applyBorder="1" applyAlignment="1">
      <alignment vertical="center"/>
    </xf>
    <xf numFmtId="0" fontId="44" fillId="0" borderId="86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01" xfId="0" applyNumberFormat="1" applyBorder="1" applyAlignment="1">
      <alignment horizontal="left" vertical="center"/>
    </xf>
    <xf numFmtId="0" fontId="0" fillId="0" borderId="102" xfId="0" applyNumberFormat="1" applyBorder="1" applyAlignment="1">
      <alignment horizontal="left" vertical="center"/>
    </xf>
    <xf numFmtId="0" fontId="0" fillId="0" borderId="103" xfId="0" applyNumberFormat="1" applyBorder="1" applyAlignment="1">
      <alignment horizontal="left" vertical="center"/>
    </xf>
    <xf numFmtId="0" fontId="0" fillId="0" borderId="101" xfId="0" applyNumberFormat="1" applyBorder="1" applyAlignment="1">
      <alignment horizontal="center" vertical="center"/>
    </xf>
    <xf numFmtId="3" fontId="0" fillId="0" borderId="104" xfId="0" applyNumberFormat="1" applyBorder="1" applyAlignment="1">
      <alignment horizontal="center" vertical="center"/>
    </xf>
    <xf numFmtId="0" fontId="0" fillId="0" borderId="105" xfId="0" applyNumberFormat="1" applyBorder="1" applyAlignment="1">
      <alignment horizontal="left" vertical="center"/>
    </xf>
    <xf numFmtId="0" fontId="0" fillId="0" borderId="105" xfId="0" applyNumberFormat="1" applyBorder="1" applyAlignment="1">
      <alignment horizontal="left" vertical="center"/>
    </xf>
    <xf numFmtId="0" fontId="0" fillId="0" borderId="106" xfId="0" applyNumberFormat="1" applyBorder="1" applyAlignment="1">
      <alignment horizontal="left" vertical="center"/>
    </xf>
    <xf numFmtId="0" fontId="0" fillId="0" borderId="107" xfId="0" applyNumberFormat="1" applyBorder="1" applyAlignment="1">
      <alignment horizontal="center" vertical="center"/>
    </xf>
    <xf numFmtId="0" fontId="0" fillId="0" borderId="108" xfId="0" applyNumberFormat="1" applyBorder="1" applyAlignment="1">
      <alignment horizontal="left" vertical="center"/>
    </xf>
    <xf numFmtId="0" fontId="0" fillId="0" borderId="109" xfId="0" applyNumberFormat="1" applyBorder="1" applyAlignment="1">
      <alignment horizontal="left" vertical="center"/>
    </xf>
    <xf numFmtId="0" fontId="0" fillId="0" borderId="102" xfId="0" applyNumberFormat="1" applyBorder="1" applyAlignment="1">
      <alignment horizontal="left" vertical="center"/>
    </xf>
    <xf numFmtId="0" fontId="0" fillId="0" borderId="102" xfId="0" applyNumberFormat="1" applyBorder="1" applyAlignment="1">
      <alignment vertical="center"/>
    </xf>
    <xf numFmtId="0" fontId="0" fillId="0" borderId="102" xfId="0" applyNumberFormat="1" applyBorder="1" applyAlignment="1">
      <alignment horizontal="right" vertical="center"/>
    </xf>
    <xf numFmtId="0" fontId="0" fillId="0" borderId="103" xfId="0" applyNumberFormat="1" applyBorder="1" applyAlignment="1">
      <alignment vertical="center"/>
    </xf>
    <xf numFmtId="3" fontId="0" fillId="0" borderId="110" xfId="0" applyNumberFormat="1" applyBorder="1" applyAlignment="1">
      <alignment horizontal="left" vertical="center"/>
    </xf>
    <xf numFmtId="0" fontId="0" fillId="0" borderId="111" xfId="0" applyNumberFormat="1" applyBorder="1" applyAlignment="1">
      <alignment horizontal="left" vertical="center"/>
    </xf>
    <xf numFmtId="0" fontId="0" fillId="0" borderId="111" xfId="0" applyNumberFormat="1" applyBorder="1" applyAlignment="1">
      <alignment vertical="center"/>
    </xf>
    <xf numFmtId="0" fontId="0" fillId="0" borderId="111" xfId="0" applyNumberFormat="1" applyBorder="1" applyAlignment="1">
      <alignment horizontal="right" vertical="center"/>
    </xf>
    <xf numFmtId="0" fontId="0" fillId="0" borderId="112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食料費伺い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</xdr:row>
      <xdr:rowOff>66675</xdr:rowOff>
    </xdr:from>
    <xdr:to>
      <xdr:col>8</xdr:col>
      <xdr:colOff>904875</xdr:colOff>
      <xdr:row>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466850" y="152400"/>
          <a:ext cx="4019550" cy="514350"/>
        </a:xfrm>
        <a:prstGeom prst="roundRect">
          <a:avLst/>
        </a:prstGeom>
        <a:solidFill>
          <a:srgbClr val="FFFF99"/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993300"/>
              </a:solidFill>
            </a:rPr>
            <a:t>物品購入伺作成</a:t>
          </a:r>
        </a:p>
      </xdr:txBody>
    </xdr:sp>
    <xdr:clientData/>
  </xdr:twoCellAnchor>
  <xdr:twoCellAnchor>
    <xdr:from>
      <xdr:col>2</xdr:col>
      <xdr:colOff>676275</xdr:colOff>
      <xdr:row>7</xdr:row>
      <xdr:rowOff>38100</xdr:rowOff>
    </xdr:from>
    <xdr:to>
      <xdr:col>5</xdr:col>
      <xdr:colOff>571500</xdr:colOff>
      <xdr:row>9</xdr:row>
      <xdr:rowOff>104775</xdr:rowOff>
    </xdr:to>
    <xdr:sp macro="[0]!入力画面">
      <xdr:nvSpPr>
        <xdr:cNvPr id="2" name="AutoShape 2"/>
        <xdr:cNvSpPr>
          <a:spLocks/>
        </xdr:cNvSpPr>
      </xdr:nvSpPr>
      <xdr:spPr>
        <a:xfrm>
          <a:off x="1581150" y="1171575"/>
          <a:ext cx="1952625" cy="409575"/>
        </a:xfrm>
        <a:prstGeom prst="flowChartTerminator">
          <a:avLst/>
        </a:prstGeom>
        <a:solidFill>
          <a:srgbClr val="3366FF"/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物品入力（見積書）</a:t>
          </a:r>
        </a:p>
      </xdr:txBody>
    </xdr:sp>
    <xdr:clientData/>
  </xdr:twoCellAnchor>
  <xdr:twoCellAnchor>
    <xdr:from>
      <xdr:col>2</xdr:col>
      <xdr:colOff>676275</xdr:colOff>
      <xdr:row>10</xdr:row>
      <xdr:rowOff>9525</xdr:rowOff>
    </xdr:from>
    <xdr:to>
      <xdr:col>5</xdr:col>
      <xdr:colOff>571500</xdr:colOff>
      <xdr:row>12</xdr:row>
      <xdr:rowOff>76200</xdr:rowOff>
    </xdr:to>
    <xdr:sp macro="[0]!手入力画面">
      <xdr:nvSpPr>
        <xdr:cNvPr id="3" name="AutoShape 3"/>
        <xdr:cNvSpPr>
          <a:spLocks/>
        </xdr:cNvSpPr>
      </xdr:nvSpPr>
      <xdr:spPr>
        <a:xfrm>
          <a:off x="1581150" y="1657350"/>
          <a:ext cx="1952625" cy="409575"/>
        </a:xfrm>
        <a:prstGeom prst="flowChartTerminator">
          <a:avLst/>
        </a:prstGeom>
        <a:solidFill>
          <a:srgbClr val="3366FF"/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物品入力</a:t>
          </a:r>
        </a:p>
      </xdr:txBody>
    </xdr:sp>
    <xdr:clientData/>
  </xdr:twoCellAnchor>
  <xdr:twoCellAnchor>
    <xdr:from>
      <xdr:col>2</xdr:col>
      <xdr:colOff>647700</xdr:colOff>
      <xdr:row>12</xdr:row>
      <xdr:rowOff>152400</xdr:rowOff>
    </xdr:from>
    <xdr:to>
      <xdr:col>5</xdr:col>
      <xdr:colOff>542925</xdr:colOff>
      <xdr:row>15</xdr:row>
      <xdr:rowOff>47625</xdr:rowOff>
    </xdr:to>
    <xdr:sp macro="[0]!購入伺画面">
      <xdr:nvSpPr>
        <xdr:cNvPr id="4" name="AutoShape 4"/>
        <xdr:cNvSpPr>
          <a:spLocks/>
        </xdr:cNvSpPr>
      </xdr:nvSpPr>
      <xdr:spPr>
        <a:xfrm>
          <a:off x="1552575" y="2143125"/>
          <a:ext cx="1952625" cy="409575"/>
        </a:xfrm>
        <a:prstGeom prst="flowChartTerminator">
          <a:avLst/>
        </a:prstGeom>
        <a:solidFill>
          <a:srgbClr val="3366FF"/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物品購入伺</a:t>
          </a:r>
        </a:p>
      </xdr:txBody>
    </xdr:sp>
    <xdr:clientData/>
  </xdr:twoCellAnchor>
  <xdr:twoCellAnchor>
    <xdr:from>
      <xdr:col>2</xdr:col>
      <xdr:colOff>657225</xdr:colOff>
      <xdr:row>15</xdr:row>
      <xdr:rowOff>133350</xdr:rowOff>
    </xdr:from>
    <xdr:to>
      <xdr:col>5</xdr:col>
      <xdr:colOff>552450</xdr:colOff>
      <xdr:row>18</xdr:row>
      <xdr:rowOff>28575</xdr:rowOff>
    </xdr:to>
    <xdr:sp macro="[0]!データ画面">
      <xdr:nvSpPr>
        <xdr:cNvPr id="5" name="AutoShape 5"/>
        <xdr:cNvSpPr>
          <a:spLocks/>
        </xdr:cNvSpPr>
      </xdr:nvSpPr>
      <xdr:spPr>
        <a:xfrm>
          <a:off x="1562100" y="2638425"/>
          <a:ext cx="1952625" cy="409575"/>
        </a:xfrm>
        <a:prstGeom prst="flowChartTerminator">
          <a:avLst/>
        </a:prstGeom>
        <a:solidFill>
          <a:srgbClr val="3366FF"/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データ入力</a:t>
          </a:r>
        </a:p>
      </xdr:txBody>
    </xdr:sp>
    <xdr:clientData/>
  </xdr:twoCellAnchor>
  <xdr:twoCellAnchor>
    <xdr:from>
      <xdr:col>2</xdr:col>
      <xdr:colOff>647700</xdr:colOff>
      <xdr:row>18</xdr:row>
      <xdr:rowOff>123825</xdr:rowOff>
    </xdr:from>
    <xdr:to>
      <xdr:col>5</xdr:col>
      <xdr:colOff>542925</xdr:colOff>
      <xdr:row>21</xdr:row>
      <xdr:rowOff>19050</xdr:rowOff>
    </xdr:to>
    <xdr:sp macro="[0]!食料費画面">
      <xdr:nvSpPr>
        <xdr:cNvPr id="6" name="AutoShape 6"/>
        <xdr:cNvSpPr>
          <a:spLocks/>
        </xdr:cNvSpPr>
      </xdr:nvSpPr>
      <xdr:spPr>
        <a:xfrm>
          <a:off x="1552575" y="3143250"/>
          <a:ext cx="1952625" cy="409575"/>
        </a:xfrm>
        <a:prstGeom prst="flowChartTerminator">
          <a:avLst/>
        </a:prstGeom>
        <a:solidFill>
          <a:srgbClr val="3366FF"/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食料費決議書</a:t>
          </a:r>
        </a:p>
      </xdr:txBody>
    </xdr:sp>
    <xdr:clientData/>
  </xdr:twoCellAnchor>
  <xdr:twoCellAnchor>
    <xdr:from>
      <xdr:col>2</xdr:col>
      <xdr:colOff>657225</xdr:colOff>
      <xdr:row>21</xdr:row>
      <xdr:rowOff>123825</xdr:rowOff>
    </xdr:from>
    <xdr:to>
      <xdr:col>5</xdr:col>
      <xdr:colOff>552450</xdr:colOff>
      <xdr:row>24</xdr:row>
      <xdr:rowOff>19050</xdr:rowOff>
    </xdr:to>
    <xdr:sp macro="[0]!執行額画面">
      <xdr:nvSpPr>
        <xdr:cNvPr id="7" name="AutoShape 7"/>
        <xdr:cNvSpPr>
          <a:spLocks/>
        </xdr:cNvSpPr>
      </xdr:nvSpPr>
      <xdr:spPr>
        <a:xfrm>
          <a:off x="1562100" y="3657600"/>
          <a:ext cx="1952625" cy="409575"/>
        </a:xfrm>
        <a:prstGeom prst="flowChartTerminator">
          <a:avLst/>
        </a:prstGeom>
        <a:solidFill>
          <a:srgbClr val="3366FF"/>
        </a:solidFill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執行額</a:t>
          </a:r>
        </a:p>
      </xdr:txBody>
    </xdr:sp>
    <xdr:clientData/>
  </xdr:twoCellAnchor>
  <xdr:twoCellAnchor>
    <xdr:from>
      <xdr:col>3</xdr:col>
      <xdr:colOff>361950</xdr:colOff>
      <xdr:row>24</xdr:row>
      <xdr:rowOff>142875</xdr:rowOff>
    </xdr:from>
    <xdr:to>
      <xdr:col>5</xdr:col>
      <xdr:colOff>28575</xdr:colOff>
      <xdr:row>28</xdr:row>
      <xdr:rowOff>161925</xdr:rowOff>
    </xdr:to>
    <xdr:sp macro="[0]!保存">
      <xdr:nvSpPr>
        <xdr:cNvPr id="8" name="AutoShape 8"/>
        <xdr:cNvSpPr>
          <a:spLocks/>
        </xdr:cNvSpPr>
      </xdr:nvSpPr>
      <xdr:spPr>
        <a:xfrm>
          <a:off x="1952625" y="4191000"/>
          <a:ext cx="1038225" cy="704850"/>
        </a:xfrm>
        <a:prstGeom prst="flowChartMagneticDisk">
          <a:avLst/>
        </a:prstGeom>
        <a:solidFill>
          <a:srgbClr val="FF99CC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保存</a:t>
          </a:r>
        </a:p>
      </xdr:txBody>
    </xdr:sp>
    <xdr:clientData/>
  </xdr:twoCellAnchor>
  <xdr:oneCellAnchor>
    <xdr:from>
      <xdr:col>5</xdr:col>
      <xdr:colOff>571500</xdr:colOff>
      <xdr:row>32</xdr:row>
      <xdr:rowOff>66675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3533775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7</xdr:row>
      <xdr:rowOff>9525</xdr:rowOff>
    </xdr:from>
    <xdr:to>
      <xdr:col>8</xdr:col>
      <xdr:colOff>9525</xdr:colOff>
      <xdr:row>7</xdr:row>
      <xdr:rowOff>266700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733550"/>
          <a:ext cx="1771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19050</xdr:rowOff>
    </xdr:from>
    <xdr:to>
      <xdr:col>9</xdr:col>
      <xdr:colOff>685800</xdr:colOff>
      <xdr:row>7</xdr:row>
      <xdr:rowOff>266700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743075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704850</xdr:colOff>
      <xdr:row>7</xdr:row>
      <xdr:rowOff>9525</xdr:rowOff>
    </xdr:from>
    <xdr:to>
      <xdr:col>11</xdr:col>
      <xdr:colOff>676275</xdr:colOff>
      <xdr:row>7</xdr:row>
      <xdr:rowOff>266700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733550"/>
          <a:ext cx="1228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676275</xdr:colOff>
      <xdr:row>7</xdr:row>
      <xdr:rowOff>9525</xdr:rowOff>
    </xdr:from>
    <xdr:to>
      <xdr:col>14</xdr:col>
      <xdr:colOff>0</xdr:colOff>
      <xdr:row>7</xdr:row>
      <xdr:rowOff>266700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733550"/>
          <a:ext cx="1152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8</xdr:row>
      <xdr:rowOff>19050</xdr:rowOff>
    </xdr:from>
    <xdr:to>
      <xdr:col>13</xdr:col>
      <xdr:colOff>514350</xdr:colOff>
      <xdr:row>8</xdr:row>
      <xdr:rowOff>266700</xdr:rowOff>
    </xdr:to>
    <xdr:pic>
      <xdr:nvPicPr>
        <xdr:cNvPr id="5" name="Combo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2019300"/>
          <a:ext cx="5353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9525</xdr:rowOff>
    </xdr:from>
    <xdr:to>
      <xdr:col>10</xdr:col>
      <xdr:colOff>0</xdr:colOff>
      <xdr:row>5</xdr:row>
      <xdr:rowOff>266700</xdr:rowOff>
    </xdr:to>
    <xdr:pic>
      <xdr:nvPicPr>
        <xdr:cNvPr id="6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47975" y="1181100"/>
          <a:ext cx="3028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28575</xdr:rowOff>
    </xdr:from>
    <xdr:to>
      <xdr:col>5</xdr:col>
      <xdr:colOff>1409700</xdr:colOff>
      <xdr:row>2</xdr:row>
      <xdr:rowOff>85725</xdr:rowOff>
    </xdr:to>
    <xdr:sp>
      <xdr:nvSpPr>
        <xdr:cNvPr id="7" name="Rectangle 9"/>
        <xdr:cNvSpPr>
          <a:spLocks/>
        </xdr:cNvSpPr>
      </xdr:nvSpPr>
      <xdr:spPr>
        <a:xfrm>
          <a:off x="904875" y="200025"/>
          <a:ext cx="1771650" cy="333375"/>
        </a:xfrm>
        <a:prstGeom prst="roundRect">
          <a:avLst/>
        </a:prstGeom>
        <a:solidFill>
          <a:srgbClr val="FFFF99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伺書作成</a:t>
          </a:r>
        </a:p>
      </xdr:txBody>
    </xdr:sp>
    <xdr:clientData/>
  </xdr:twoCellAnchor>
  <xdr:twoCellAnchor>
    <xdr:from>
      <xdr:col>9</xdr:col>
      <xdr:colOff>666750</xdr:colOff>
      <xdr:row>0</xdr:row>
      <xdr:rowOff>95250</xdr:rowOff>
    </xdr:from>
    <xdr:to>
      <xdr:col>11</xdr:col>
      <xdr:colOff>257175</xdr:colOff>
      <xdr:row>3</xdr:row>
      <xdr:rowOff>76200</xdr:rowOff>
    </xdr:to>
    <xdr:sp macro="[0]!menu画面">
      <xdr:nvSpPr>
        <xdr:cNvPr id="8" name="Oval 14"/>
        <xdr:cNvSpPr>
          <a:spLocks/>
        </xdr:cNvSpPr>
      </xdr:nvSpPr>
      <xdr:spPr>
        <a:xfrm>
          <a:off x="5829300" y="95250"/>
          <a:ext cx="847725" cy="714375"/>
        </a:xfrm>
        <a:prstGeom prst="ellipse">
          <a:avLst/>
        </a:prstGeom>
        <a:solidFill>
          <a:srgbClr val="00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メニュー</a:t>
          </a:r>
        </a:p>
      </xdr:txBody>
    </xdr:sp>
    <xdr:clientData/>
  </xdr:twoCellAnchor>
  <xdr:twoCellAnchor>
    <xdr:from>
      <xdr:col>2</xdr:col>
      <xdr:colOff>161925</xdr:colOff>
      <xdr:row>22</xdr:row>
      <xdr:rowOff>9525</xdr:rowOff>
    </xdr:from>
    <xdr:to>
      <xdr:col>15</xdr:col>
      <xdr:colOff>190500</xdr:colOff>
      <xdr:row>42</xdr:row>
      <xdr:rowOff>76200</xdr:rowOff>
    </xdr:to>
    <xdr:sp>
      <xdr:nvSpPr>
        <xdr:cNvPr id="9" name="Rectangle 15"/>
        <xdr:cNvSpPr>
          <a:spLocks/>
        </xdr:cNvSpPr>
      </xdr:nvSpPr>
      <xdr:spPr>
        <a:xfrm>
          <a:off x="638175" y="5219700"/>
          <a:ext cx="802005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10</xdr:row>
      <xdr:rowOff>161925</xdr:rowOff>
    </xdr:from>
    <xdr:to>
      <xdr:col>15</xdr:col>
      <xdr:colOff>485775</xdr:colOff>
      <xdr:row>12</xdr:row>
      <xdr:rowOff>228600</xdr:rowOff>
    </xdr:to>
    <xdr:sp>
      <xdr:nvSpPr>
        <xdr:cNvPr id="10" name="AutoShape 22"/>
        <xdr:cNvSpPr>
          <a:spLocks/>
        </xdr:cNvSpPr>
      </xdr:nvSpPr>
      <xdr:spPr>
        <a:xfrm>
          <a:off x="8296275" y="2714625"/>
          <a:ext cx="657225" cy="619125"/>
        </a:xfrm>
        <a:prstGeom prst="wedgeRoundRectCallout">
          <a:avLst>
            <a:gd name="adj1" fmla="val -52898"/>
            <a:gd name="adj2" fmla="val -136152"/>
          </a:avLst>
        </a:prstGeom>
        <a:solidFill>
          <a:srgbClr val="0000FF"/>
        </a:solidFill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直接入力した場合は　2回クリック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14</xdr:row>
      <xdr:rowOff>57150</xdr:rowOff>
    </xdr:from>
    <xdr:to>
      <xdr:col>1</xdr:col>
      <xdr:colOff>1009650</xdr:colOff>
      <xdr:row>18</xdr:row>
      <xdr:rowOff>0</xdr:rowOff>
    </xdr:to>
    <xdr:sp macro="[0]!menu画面">
      <xdr:nvSpPr>
        <xdr:cNvPr id="1" name="Oval 3"/>
        <xdr:cNvSpPr>
          <a:spLocks/>
        </xdr:cNvSpPr>
      </xdr:nvSpPr>
      <xdr:spPr>
        <a:xfrm>
          <a:off x="400050" y="2733675"/>
          <a:ext cx="933450" cy="704850"/>
        </a:xfrm>
        <a:prstGeom prst="ellipse">
          <a:avLst/>
        </a:prstGeom>
        <a:solidFill>
          <a:srgbClr val="CC99FF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メニュー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2</xdr:col>
      <xdr:colOff>238125</xdr:colOff>
      <xdr:row>2</xdr:row>
      <xdr:rowOff>219075</xdr:rowOff>
    </xdr:to>
    <xdr:sp macro="[0]!menu画面">
      <xdr:nvSpPr>
        <xdr:cNvPr id="1" name="Oval 1"/>
        <xdr:cNvSpPr>
          <a:spLocks/>
        </xdr:cNvSpPr>
      </xdr:nvSpPr>
      <xdr:spPr>
        <a:xfrm>
          <a:off x="66675" y="76200"/>
          <a:ext cx="1333500" cy="638175"/>
        </a:xfrm>
        <a:prstGeom prst="ellipse">
          <a:avLst/>
        </a:prstGeom>
        <a:solidFill>
          <a:srgbClr val="CCFFFF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メニュー</a:t>
          </a:r>
        </a:p>
      </xdr:txBody>
    </xdr:sp>
    <xdr:clientData/>
  </xdr:twoCellAnchor>
  <xdr:twoCellAnchor>
    <xdr:from>
      <xdr:col>4</xdr:col>
      <xdr:colOff>38100</xdr:colOff>
      <xdr:row>0</xdr:row>
      <xdr:rowOff>123825</xdr:rowOff>
    </xdr:from>
    <xdr:to>
      <xdr:col>10</xdr:col>
      <xdr:colOff>57150</xdr:colOff>
      <xdr:row>2</xdr:row>
      <xdr:rowOff>47625</xdr:rowOff>
    </xdr:to>
    <xdr:sp macro="[0]!食料費">
      <xdr:nvSpPr>
        <xdr:cNvPr id="2" name="Rectangle 2"/>
        <xdr:cNvSpPr>
          <a:spLocks/>
        </xdr:cNvSpPr>
      </xdr:nvSpPr>
      <xdr:spPr>
        <a:xfrm>
          <a:off x="1676400" y="123825"/>
          <a:ext cx="1447800" cy="419100"/>
        </a:xfrm>
        <a:prstGeom prst="roundRect">
          <a:avLst/>
        </a:prstGeom>
        <a:solidFill>
          <a:srgbClr val="CC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印刷・執行額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31</xdr:row>
      <xdr:rowOff>66675</xdr:rowOff>
    </xdr:from>
    <xdr:to>
      <xdr:col>9</xdr:col>
      <xdr:colOff>19050</xdr:colOff>
      <xdr:row>31</xdr:row>
      <xdr:rowOff>66675</xdr:rowOff>
    </xdr:to>
    <xdr:sp>
      <xdr:nvSpPr>
        <xdr:cNvPr id="1" name="Line 1"/>
        <xdr:cNvSpPr>
          <a:spLocks/>
        </xdr:cNvSpPr>
      </xdr:nvSpPr>
      <xdr:spPr>
        <a:xfrm>
          <a:off x="1514475" y="6172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114300</xdr:rowOff>
    </xdr:from>
    <xdr:to>
      <xdr:col>9</xdr:col>
      <xdr:colOff>38100</xdr:colOff>
      <xdr:row>31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1533525" y="6219825"/>
          <a:ext cx="3048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57150</xdr:rowOff>
    </xdr:from>
    <xdr:to>
      <xdr:col>21</xdr:col>
      <xdr:colOff>47625</xdr:colOff>
      <xdr:row>31</xdr:row>
      <xdr:rowOff>57150</xdr:rowOff>
    </xdr:to>
    <xdr:sp>
      <xdr:nvSpPr>
        <xdr:cNvPr id="3" name="Line 3"/>
        <xdr:cNvSpPr>
          <a:spLocks/>
        </xdr:cNvSpPr>
      </xdr:nvSpPr>
      <xdr:spPr>
        <a:xfrm>
          <a:off x="5124450" y="6162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31</xdr:row>
      <xdr:rowOff>114300</xdr:rowOff>
    </xdr:from>
    <xdr:to>
      <xdr:col>21</xdr:col>
      <xdr:colOff>38100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133975" y="6219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</xdr:row>
      <xdr:rowOff>161925</xdr:rowOff>
    </xdr:from>
    <xdr:to>
      <xdr:col>13</xdr:col>
      <xdr:colOff>57150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2933700" y="4000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104775</xdr:colOff>
      <xdr:row>4</xdr:row>
      <xdr:rowOff>0</xdr:rowOff>
    </xdr:to>
    <xdr:sp>
      <xdr:nvSpPr>
        <xdr:cNvPr id="6" name="Oval 6"/>
        <xdr:cNvSpPr>
          <a:spLocks/>
        </xdr:cNvSpPr>
      </xdr:nvSpPr>
      <xdr:spPr>
        <a:xfrm>
          <a:off x="800100" y="5905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28575</xdr:rowOff>
    </xdr:from>
    <xdr:to>
      <xdr:col>8</xdr:col>
      <xdr:colOff>704850</xdr:colOff>
      <xdr:row>2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1047750" y="28575"/>
          <a:ext cx="468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114300</xdr:colOff>
      <xdr:row>8</xdr:row>
      <xdr:rowOff>47625</xdr:rowOff>
    </xdr:from>
    <xdr:to>
      <xdr:col>41</xdr:col>
      <xdr:colOff>95250</xdr:colOff>
      <xdr:row>8</xdr:row>
      <xdr:rowOff>228600</xdr:rowOff>
    </xdr:to>
    <xdr:sp>
      <xdr:nvSpPr>
        <xdr:cNvPr id="1" name="Rectangle 29"/>
        <xdr:cNvSpPr>
          <a:spLocks/>
        </xdr:cNvSpPr>
      </xdr:nvSpPr>
      <xdr:spPr>
        <a:xfrm>
          <a:off x="6648450" y="1819275"/>
          <a:ext cx="704850" cy="1809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8</xdr:row>
      <xdr:rowOff>57150</xdr:rowOff>
    </xdr:from>
    <xdr:to>
      <xdr:col>24</xdr:col>
      <xdr:colOff>123825</xdr:colOff>
      <xdr:row>8</xdr:row>
      <xdr:rowOff>238125</xdr:rowOff>
    </xdr:to>
    <xdr:sp>
      <xdr:nvSpPr>
        <xdr:cNvPr id="2" name="Oval 30"/>
        <xdr:cNvSpPr>
          <a:spLocks/>
        </xdr:cNvSpPr>
      </xdr:nvSpPr>
      <xdr:spPr>
        <a:xfrm>
          <a:off x="4086225" y="1828800"/>
          <a:ext cx="2190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95250</xdr:rowOff>
    </xdr:from>
    <xdr:to>
      <xdr:col>13</xdr:col>
      <xdr:colOff>66675</xdr:colOff>
      <xdr:row>2</xdr:row>
      <xdr:rowOff>66675</xdr:rowOff>
    </xdr:to>
    <xdr:sp macro="[0]!伺書印刷">
      <xdr:nvSpPr>
        <xdr:cNvPr id="3" name="Rectangle 31"/>
        <xdr:cNvSpPr>
          <a:spLocks/>
        </xdr:cNvSpPr>
      </xdr:nvSpPr>
      <xdr:spPr>
        <a:xfrm>
          <a:off x="581025" y="95250"/>
          <a:ext cx="1676400" cy="390525"/>
        </a:xfrm>
        <a:prstGeom prst="roundRect">
          <a:avLst/>
        </a:prstGeom>
        <a:solidFill>
          <a:srgbClr val="0000FF"/>
        </a:solidFill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伺書印刷</a:t>
          </a:r>
        </a:p>
      </xdr:txBody>
    </xdr:sp>
    <xdr:clientData/>
  </xdr:twoCellAnchor>
  <xdr:twoCellAnchor>
    <xdr:from>
      <xdr:col>48</xdr:col>
      <xdr:colOff>0</xdr:colOff>
      <xdr:row>19</xdr:row>
      <xdr:rowOff>180975</xdr:rowOff>
    </xdr:from>
    <xdr:to>
      <xdr:col>49</xdr:col>
      <xdr:colOff>104775</xdr:colOff>
      <xdr:row>20</xdr:row>
      <xdr:rowOff>142875</xdr:rowOff>
    </xdr:to>
    <xdr:sp>
      <xdr:nvSpPr>
        <xdr:cNvPr id="4" name="Rectangle 34"/>
        <xdr:cNvSpPr>
          <a:spLocks/>
        </xdr:cNvSpPr>
      </xdr:nvSpPr>
      <xdr:spPr>
        <a:xfrm>
          <a:off x="8524875" y="4914900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58</xdr:col>
      <xdr:colOff>66675</xdr:colOff>
      <xdr:row>44</xdr:row>
      <xdr:rowOff>228600</xdr:rowOff>
    </xdr:from>
    <xdr:to>
      <xdr:col>59</xdr:col>
      <xdr:colOff>104775</xdr:colOff>
      <xdr:row>45</xdr:row>
      <xdr:rowOff>114300</xdr:rowOff>
    </xdr:to>
    <xdr:sp>
      <xdr:nvSpPr>
        <xdr:cNvPr id="5" name="Oval 35"/>
        <xdr:cNvSpPr>
          <a:spLocks/>
        </xdr:cNvSpPr>
      </xdr:nvSpPr>
      <xdr:spPr>
        <a:xfrm>
          <a:off x="10201275" y="12763500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29</xdr:row>
      <xdr:rowOff>47625</xdr:rowOff>
    </xdr:from>
    <xdr:to>
      <xdr:col>16</xdr:col>
      <xdr:colOff>161925</xdr:colOff>
      <xdr:row>29</xdr:row>
      <xdr:rowOff>247650</xdr:rowOff>
    </xdr:to>
    <xdr:sp>
      <xdr:nvSpPr>
        <xdr:cNvPr id="6" name="Oval 38"/>
        <xdr:cNvSpPr>
          <a:spLocks/>
        </xdr:cNvSpPr>
      </xdr:nvSpPr>
      <xdr:spPr>
        <a:xfrm>
          <a:off x="2695575" y="7867650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15</xdr:row>
      <xdr:rowOff>114300</xdr:rowOff>
    </xdr:from>
    <xdr:to>
      <xdr:col>33</xdr:col>
      <xdr:colOff>28575</xdr:colOff>
      <xdr:row>15</xdr:row>
      <xdr:rowOff>123825</xdr:rowOff>
    </xdr:to>
    <xdr:sp>
      <xdr:nvSpPr>
        <xdr:cNvPr id="7" name="Line 42"/>
        <xdr:cNvSpPr>
          <a:spLocks/>
        </xdr:cNvSpPr>
      </xdr:nvSpPr>
      <xdr:spPr>
        <a:xfrm flipV="1">
          <a:off x="5124450" y="3771900"/>
          <a:ext cx="714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15</xdr:row>
      <xdr:rowOff>209550</xdr:rowOff>
    </xdr:from>
    <xdr:to>
      <xdr:col>33</xdr:col>
      <xdr:colOff>28575</xdr:colOff>
      <xdr:row>15</xdr:row>
      <xdr:rowOff>219075</xdr:rowOff>
    </xdr:to>
    <xdr:sp>
      <xdr:nvSpPr>
        <xdr:cNvPr id="8" name="Line 43"/>
        <xdr:cNvSpPr>
          <a:spLocks/>
        </xdr:cNvSpPr>
      </xdr:nvSpPr>
      <xdr:spPr>
        <a:xfrm flipV="1">
          <a:off x="5124450" y="3867150"/>
          <a:ext cx="714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114300</xdr:colOff>
      <xdr:row>22</xdr:row>
      <xdr:rowOff>133350</xdr:rowOff>
    </xdr:from>
    <xdr:to>
      <xdr:col>39</xdr:col>
      <xdr:colOff>38100</xdr:colOff>
      <xdr:row>22</xdr:row>
      <xdr:rowOff>133350</xdr:rowOff>
    </xdr:to>
    <xdr:sp>
      <xdr:nvSpPr>
        <xdr:cNvPr id="9" name="Line 44"/>
        <xdr:cNvSpPr>
          <a:spLocks/>
        </xdr:cNvSpPr>
      </xdr:nvSpPr>
      <xdr:spPr>
        <a:xfrm>
          <a:off x="6648450" y="57531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371475</xdr:colOff>
      <xdr:row>40</xdr:row>
      <xdr:rowOff>123825</xdr:rowOff>
    </xdr:from>
    <xdr:to>
      <xdr:col>65</xdr:col>
      <xdr:colOff>657225</xdr:colOff>
      <xdr:row>40</xdr:row>
      <xdr:rowOff>123825</xdr:rowOff>
    </xdr:to>
    <xdr:sp>
      <xdr:nvSpPr>
        <xdr:cNvPr id="10" name="Line 45"/>
        <xdr:cNvSpPr>
          <a:spLocks/>
        </xdr:cNvSpPr>
      </xdr:nvSpPr>
      <xdr:spPr>
        <a:xfrm>
          <a:off x="13211175" y="11401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381000</xdr:colOff>
      <xdr:row>40</xdr:row>
      <xdr:rowOff>28575</xdr:rowOff>
    </xdr:from>
    <xdr:to>
      <xdr:col>65</xdr:col>
      <xdr:colOff>666750</xdr:colOff>
      <xdr:row>40</xdr:row>
      <xdr:rowOff>28575</xdr:rowOff>
    </xdr:to>
    <xdr:sp>
      <xdr:nvSpPr>
        <xdr:cNvPr id="11" name="Line 46"/>
        <xdr:cNvSpPr>
          <a:spLocks/>
        </xdr:cNvSpPr>
      </xdr:nvSpPr>
      <xdr:spPr>
        <a:xfrm>
          <a:off x="13220700" y="11306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276225</xdr:colOff>
      <xdr:row>33</xdr:row>
      <xdr:rowOff>266700</xdr:rowOff>
    </xdr:from>
    <xdr:to>
      <xdr:col>67</xdr:col>
      <xdr:colOff>561975</xdr:colOff>
      <xdr:row>33</xdr:row>
      <xdr:rowOff>266700</xdr:rowOff>
    </xdr:to>
    <xdr:sp>
      <xdr:nvSpPr>
        <xdr:cNvPr id="12" name="Line 47"/>
        <xdr:cNvSpPr>
          <a:spLocks/>
        </xdr:cNvSpPr>
      </xdr:nvSpPr>
      <xdr:spPr>
        <a:xfrm>
          <a:off x="14487525" y="9344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342900</xdr:colOff>
      <xdr:row>35</xdr:row>
      <xdr:rowOff>266700</xdr:rowOff>
    </xdr:from>
    <xdr:to>
      <xdr:col>71</xdr:col>
      <xdr:colOff>628650</xdr:colOff>
      <xdr:row>35</xdr:row>
      <xdr:rowOff>266700</xdr:rowOff>
    </xdr:to>
    <xdr:sp>
      <xdr:nvSpPr>
        <xdr:cNvPr id="13" name="Line 48"/>
        <xdr:cNvSpPr>
          <a:spLocks/>
        </xdr:cNvSpPr>
      </xdr:nvSpPr>
      <xdr:spPr>
        <a:xfrm>
          <a:off x="17297400" y="9972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114300</xdr:colOff>
      <xdr:row>22</xdr:row>
      <xdr:rowOff>190500</xdr:rowOff>
    </xdr:from>
    <xdr:to>
      <xdr:col>39</xdr:col>
      <xdr:colOff>19050</xdr:colOff>
      <xdr:row>22</xdr:row>
      <xdr:rowOff>190500</xdr:rowOff>
    </xdr:to>
    <xdr:sp>
      <xdr:nvSpPr>
        <xdr:cNvPr id="14" name="Line 49"/>
        <xdr:cNvSpPr>
          <a:spLocks/>
        </xdr:cNvSpPr>
      </xdr:nvSpPr>
      <xdr:spPr>
        <a:xfrm>
          <a:off x="6648450" y="5810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142875</xdr:rowOff>
    </xdr:from>
    <xdr:to>
      <xdr:col>12</xdr:col>
      <xdr:colOff>133350</xdr:colOff>
      <xdr:row>26</xdr:row>
      <xdr:rowOff>152400</xdr:rowOff>
    </xdr:to>
    <xdr:sp>
      <xdr:nvSpPr>
        <xdr:cNvPr id="15" name="Line 50"/>
        <xdr:cNvSpPr>
          <a:spLocks/>
        </xdr:cNvSpPr>
      </xdr:nvSpPr>
      <xdr:spPr>
        <a:xfrm flipV="1">
          <a:off x="1847850" y="7019925"/>
          <a:ext cx="29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180975</xdr:rowOff>
    </xdr:from>
    <xdr:to>
      <xdr:col>12</xdr:col>
      <xdr:colOff>114300</xdr:colOff>
      <xdr:row>26</xdr:row>
      <xdr:rowOff>190500</xdr:rowOff>
    </xdr:to>
    <xdr:sp>
      <xdr:nvSpPr>
        <xdr:cNvPr id="16" name="Line 51"/>
        <xdr:cNvSpPr>
          <a:spLocks/>
        </xdr:cNvSpPr>
      </xdr:nvSpPr>
      <xdr:spPr>
        <a:xfrm flipV="1">
          <a:off x="1847850" y="7058025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152400</xdr:rowOff>
    </xdr:from>
    <xdr:to>
      <xdr:col>23</xdr:col>
      <xdr:colOff>57150</xdr:colOff>
      <xdr:row>29</xdr:row>
      <xdr:rowOff>152400</xdr:rowOff>
    </xdr:to>
    <xdr:sp>
      <xdr:nvSpPr>
        <xdr:cNvPr id="17" name="Line 52"/>
        <xdr:cNvSpPr>
          <a:spLocks/>
        </xdr:cNvSpPr>
      </xdr:nvSpPr>
      <xdr:spPr>
        <a:xfrm>
          <a:off x="3762375" y="7972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29</xdr:row>
      <xdr:rowOff>190500</xdr:rowOff>
    </xdr:from>
    <xdr:to>
      <xdr:col>23</xdr:col>
      <xdr:colOff>85725</xdr:colOff>
      <xdr:row>29</xdr:row>
      <xdr:rowOff>190500</xdr:rowOff>
    </xdr:to>
    <xdr:sp>
      <xdr:nvSpPr>
        <xdr:cNvPr id="18" name="Line 53"/>
        <xdr:cNvSpPr>
          <a:spLocks/>
        </xdr:cNvSpPr>
      </xdr:nvSpPr>
      <xdr:spPr>
        <a:xfrm flipV="1">
          <a:off x="3752850" y="801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18</xdr:row>
      <xdr:rowOff>133350</xdr:rowOff>
    </xdr:from>
    <xdr:to>
      <xdr:col>16</xdr:col>
      <xdr:colOff>85725</xdr:colOff>
      <xdr:row>18</xdr:row>
      <xdr:rowOff>133350</xdr:rowOff>
    </xdr:to>
    <xdr:sp>
      <xdr:nvSpPr>
        <xdr:cNvPr id="19" name="Line 54"/>
        <xdr:cNvSpPr>
          <a:spLocks/>
        </xdr:cNvSpPr>
      </xdr:nvSpPr>
      <xdr:spPr>
        <a:xfrm>
          <a:off x="2543175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180975</xdr:rowOff>
    </xdr:from>
    <xdr:to>
      <xdr:col>16</xdr:col>
      <xdr:colOff>104775</xdr:colOff>
      <xdr:row>18</xdr:row>
      <xdr:rowOff>180975</xdr:rowOff>
    </xdr:to>
    <xdr:sp>
      <xdr:nvSpPr>
        <xdr:cNvPr id="20" name="Line 55"/>
        <xdr:cNvSpPr>
          <a:spLocks/>
        </xdr:cNvSpPr>
      </xdr:nvSpPr>
      <xdr:spPr>
        <a:xfrm>
          <a:off x="2552700" y="4629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33</xdr:row>
      <xdr:rowOff>190500</xdr:rowOff>
    </xdr:from>
    <xdr:to>
      <xdr:col>18</xdr:col>
      <xdr:colOff>0</xdr:colOff>
      <xdr:row>33</xdr:row>
      <xdr:rowOff>190500</xdr:rowOff>
    </xdr:to>
    <xdr:sp>
      <xdr:nvSpPr>
        <xdr:cNvPr id="21" name="Line 56"/>
        <xdr:cNvSpPr>
          <a:spLocks/>
        </xdr:cNvSpPr>
      </xdr:nvSpPr>
      <xdr:spPr>
        <a:xfrm>
          <a:off x="2581275" y="92678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142875</xdr:rowOff>
    </xdr:from>
    <xdr:to>
      <xdr:col>17</xdr:col>
      <xdr:colOff>142875</xdr:colOff>
      <xdr:row>33</xdr:row>
      <xdr:rowOff>142875</xdr:rowOff>
    </xdr:to>
    <xdr:sp>
      <xdr:nvSpPr>
        <xdr:cNvPr id="22" name="Line 57"/>
        <xdr:cNvSpPr>
          <a:spLocks/>
        </xdr:cNvSpPr>
      </xdr:nvSpPr>
      <xdr:spPr>
        <a:xfrm>
          <a:off x="2562225" y="922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30</xdr:row>
      <xdr:rowOff>152400</xdr:rowOff>
    </xdr:from>
    <xdr:to>
      <xdr:col>11</xdr:col>
      <xdr:colOff>95250</xdr:colOff>
      <xdr:row>30</xdr:row>
      <xdr:rowOff>152400</xdr:rowOff>
    </xdr:to>
    <xdr:sp>
      <xdr:nvSpPr>
        <xdr:cNvPr id="23" name="Line 58"/>
        <xdr:cNvSpPr>
          <a:spLocks/>
        </xdr:cNvSpPr>
      </xdr:nvSpPr>
      <xdr:spPr>
        <a:xfrm>
          <a:off x="1504950" y="8286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30</xdr:row>
      <xdr:rowOff>209550</xdr:rowOff>
    </xdr:from>
    <xdr:to>
      <xdr:col>11</xdr:col>
      <xdr:colOff>95250</xdr:colOff>
      <xdr:row>30</xdr:row>
      <xdr:rowOff>209550</xdr:rowOff>
    </xdr:to>
    <xdr:sp>
      <xdr:nvSpPr>
        <xdr:cNvPr id="24" name="Line 59"/>
        <xdr:cNvSpPr>
          <a:spLocks/>
        </xdr:cNvSpPr>
      </xdr:nvSpPr>
      <xdr:spPr>
        <a:xfrm>
          <a:off x="1504950" y="8343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43</xdr:row>
      <xdr:rowOff>66675</xdr:rowOff>
    </xdr:from>
    <xdr:to>
      <xdr:col>12</xdr:col>
      <xdr:colOff>161925</xdr:colOff>
      <xdr:row>43</xdr:row>
      <xdr:rowOff>266700</xdr:rowOff>
    </xdr:to>
    <xdr:sp>
      <xdr:nvSpPr>
        <xdr:cNvPr id="25" name="Oval 87"/>
        <xdr:cNvSpPr>
          <a:spLocks/>
        </xdr:cNvSpPr>
      </xdr:nvSpPr>
      <xdr:spPr>
        <a:xfrm>
          <a:off x="1971675" y="12287250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AA100"/>
  <sheetViews>
    <sheetView showZeros="0" workbookViewId="0" topLeftCell="A1">
      <selection activeCell="L30" sqref="L30"/>
    </sheetView>
  </sheetViews>
  <sheetFormatPr defaultColWidth="9.00390625" defaultRowHeight="13.5"/>
  <cols>
    <col min="1" max="1" width="6.375" style="0" customWidth="1"/>
    <col min="2" max="2" width="5.50390625" style="0" customWidth="1"/>
    <col min="7" max="7" width="6.625" style="0" customWidth="1"/>
    <col min="8" max="8" width="5.625" style="0" customWidth="1"/>
    <col min="9" max="9" width="17.875" style="0" customWidth="1"/>
    <col min="10" max="12" width="10.625" style="0" customWidth="1"/>
  </cols>
  <sheetData>
    <row r="1" spans="1:27" ht="6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3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3.5">
      <c r="A3" s="46"/>
      <c r="B3" s="46"/>
      <c r="C3" s="46"/>
      <c r="D3" s="46"/>
      <c r="E3" s="46"/>
      <c r="F3" s="46"/>
      <c r="G3" s="46"/>
      <c r="H3" s="46"/>
      <c r="I3" s="46"/>
      <c r="J3" s="384" t="s">
        <v>1776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3.5">
      <c r="A4" s="46"/>
      <c r="B4" s="46"/>
      <c r="C4" s="46"/>
      <c r="D4" s="46"/>
      <c r="E4" s="46"/>
      <c r="F4" s="46"/>
      <c r="G4" s="46"/>
      <c r="H4" s="46"/>
      <c r="I4" s="46"/>
      <c r="J4" s="384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4.25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14.25" thickBot="1">
      <c r="A6" s="46"/>
      <c r="B6" s="46"/>
      <c r="C6" s="46"/>
      <c r="D6" s="46"/>
      <c r="E6" s="46"/>
      <c r="F6" s="46"/>
      <c r="G6" s="46"/>
      <c r="H6" s="52" t="s">
        <v>803</v>
      </c>
      <c r="I6" s="53" t="str">
        <f>データ!G3</f>
        <v>細節</v>
      </c>
      <c r="J6" s="53" t="str">
        <f>データ!H3</f>
        <v>予算額</v>
      </c>
      <c r="K6" s="53" t="str">
        <f>'執行額'!H5</f>
        <v>執行額</v>
      </c>
      <c r="L6" s="54" t="str">
        <f>'執行額'!I5</f>
        <v>執行残高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3.5">
      <c r="A7" s="46"/>
      <c r="B7" s="46"/>
      <c r="C7" s="46"/>
      <c r="D7" s="46"/>
      <c r="E7" s="46"/>
      <c r="F7" s="46"/>
      <c r="G7" s="46"/>
      <c r="H7" s="49">
        <v>11</v>
      </c>
      <c r="I7" s="255" t="str">
        <f>データ!G4</f>
        <v>００１消耗品費</v>
      </c>
      <c r="J7" s="316">
        <f>データ!H4</f>
        <v>0</v>
      </c>
      <c r="K7" s="317">
        <f>'執行額'!H6</f>
        <v>0</v>
      </c>
      <c r="L7" s="318">
        <f>'執行額'!I6</f>
        <v>0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3.5">
      <c r="A8" s="46"/>
      <c r="B8" s="46"/>
      <c r="C8" s="46"/>
      <c r="D8" s="46"/>
      <c r="E8" s="46"/>
      <c r="F8" s="46"/>
      <c r="G8" s="46"/>
      <c r="H8" s="50">
        <v>11</v>
      </c>
      <c r="I8" s="47" t="str">
        <f>データ!G5</f>
        <v>００２食料費</v>
      </c>
      <c r="J8" s="311">
        <f>データ!H5</f>
        <v>0</v>
      </c>
      <c r="K8" s="312">
        <f>'執行額'!H7</f>
        <v>0</v>
      </c>
      <c r="L8" s="313">
        <f>'執行額'!I7</f>
        <v>0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3.5">
      <c r="A9" s="46"/>
      <c r="B9" s="46"/>
      <c r="C9" s="46"/>
      <c r="D9" s="46"/>
      <c r="E9" s="46"/>
      <c r="F9" s="46"/>
      <c r="G9" s="46"/>
      <c r="H9" s="50">
        <v>11</v>
      </c>
      <c r="I9" s="47" t="str">
        <f>データ!G6</f>
        <v>００３印刷製本費</v>
      </c>
      <c r="J9" s="311">
        <f>データ!H6</f>
        <v>0</v>
      </c>
      <c r="K9" s="312">
        <f>'執行額'!H8</f>
        <v>0</v>
      </c>
      <c r="L9" s="313">
        <f>'執行額'!I8</f>
        <v>0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13.5">
      <c r="A10" s="46"/>
      <c r="B10" s="46"/>
      <c r="C10" s="46"/>
      <c r="D10" s="46"/>
      <c r="E10" s="46"/>
      <c r="F10" s="46"/>
      <c r="G10" s="46"/>
      <c r="H10" s="50">
        <v>11</v>
      </c>
      <c r="I10" s="47" t="str">
        <f>データ!G7</f>
        <v>００４修繕費</v>
      </c>
      <c r="J10" s="311">
        <f>データ!H7</f>
        <v>0</v>
      </c>
      <c r="K10" s="312">
        <f>'執行額'!H9</f>
        <v>0</v>
      </c>
      <c r="L10" s="313">
        <f>'執行額'!I9</f>
        <v>0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13.5">
      <c r="A11" s="46"/>
      <c r="B11" s="46"/>
      <c r="C11" s="46"/>
      <c r="D11" s="46"/>
      <c r="E11" s="46"/>
      <c r="F11" s="46"/>
      <c r="G11" s="46"/>
      <c r="H11" s="50">
        <v>11</v>
      </c>
      <c r="I11" s="47" t="str">
        <f>データ!G8</f>
        <v>００５燃料費</v>
      </c>
      <c r="J11" s="311">
        <f>データ!H8</f>
        <v>0</v>
      </c>
      <c r="K11" s="312">
        <f>'執行額'!H10</f>
        <v>0</v>
      </c>
      <c r="L11" s="313">
        <f>'執行額'!I10</f>
        <v>0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13.5">
      <c r="A12" s="46"/>
      <c r="B12" s="46"/>
      <c r="C12" s="46"/>
      <c r="D12" s="46"/>
      <c r="E12" s="46"/>
      <c r="F12" s="46"/>
      <c r="G12" s="46"/>
      <c r="H12" s="50">
        <v>11</v>
      </c>
      <c r="I12" s="47" t="str">
        <f>データ!G9</f>
        <v>００６光熱水費</v>
      </c>
      <c r="J12" s="314">
        <f>データ!H9</f>
        <v>0</v>
      </c>
      <c r="K12" s="314">
        <f>'執行額'!H11</f>
        <v>0</v>
      </c>
      <c r="L12" s="315">
        <f>'執行額'!I11</f>
        <v>0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ht="13.5">
      <c r="A13" s="46"/>
      <c r="B13" s="46"/>
      <c r="C13" s="46"/>
      <c r="D13" s="46"/>
      <c r="E13" s="46"/>
      <c r="F13" s="46"/>
      <c r="G13" s="46"/>
      <c r="H13" s="50">
        <v>11</v>
      </c>
      <c r="I13" s="47" t="str">
        <f>データ!G10</f>
        <v>００８医薬材料費</v>
      </c>
      <c r="J13" s="311">
        <f>データ!H10</f>
        <v>0</v>
      </c>
      <c r="K13" s="312">
        <f>'執行額'!H12</f>
        <v>0</v>
      </c>
      <c r="L13" s="313">
        <f>'執行額'!I12</f>
        <v>0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13.5">
      <c r="A14" s="46"/>
      <c r="B14" s="46"/>
      <c r="C14" s="46"/>
      <c r="D14" s="46"/>
      <c r="E14" s="46"/>
      <c r="F14" s="46"/>
      <c r="G14" s="46"/>
      <c r="H14" s="50">
        <v>12</v>
      </c>
      <c r="I14" s="47" t="str">
        <f>データ!G11</f>
        <v>００１郵便料</v>
      </c>
      <c r="J14" s="311">
        <f>データ!H11</f>
        <v>0</v>
      </c>
      <c r="K14" s="312">
        <f>'執行額'!H13</f>
        <v>0</v>
      </c>
      <c r="L14" s="313">
        <f>'執行額'!I13</f>
        <v>0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13.5">
      <c r="A15" s="46"/>
      <c r="B15" s="46"/>
      <c r="C15" s="46"/>
      <c r="D15" s="46"/>
      <c r="E15" s="46"/>
      <c r="F15" s="46"/>
      <c r="G15" s="46"/>
      <c r="H15" s="50">
        <v>12</v>
      </c>
      <c r="I15" s="47" t="str">
        <f>データ!G12</f>
        <v>００１電話料</v>
      </c>
      <c r="J15" s="314">
        <f>データ!H12</f>
        <v>0</v>
      </c>
      <c r="K15" s="314">
        <f>'執行額'!H14</f>
        <v>0</v>
      </c>
      <c r="L15" s="315">
        <f>'執行額'!I14</f>
        <v>0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3.5">
      <c r="A16" s="46"/>
      <c r="B16" s="46"/>
      <c r="C16" s="46"/>
      <c r="D16" s="46"/>
      <c r="E16" s="46"/>
      <c r="F16" s="46"/>
      <c r="G16" s="46"/>
      <c r="H16" s="50">
        <v>12</v>
      </c>
      <c r="I16" s="47" t="str">
        <f>データ!G13</f>
        <v>００３洗濯代</v>
      </c>
      <c r="J16" s="311">
        <f>データ!H13</f>
        <v>0</v>
      </c>
      <c r="K16" s="312">
        <f>'執行額'!H15</f>
        <v>0</v>
      </c>
      <c r="L16" s="313">
        <f>'執行額'!I15</f>
        <v>0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ht="13.5">
      <c r="A17" s="46"/>
      <c r="B17" s="46"/>
      <c r="C17" s="46"/>
      <c r="D17" s="46"/>
      <c r="E17" s="46"/>
      <c r="F17" s="46"/>
      <c r="G17" s="46"/>
      <c r="H17" s="50">
        <v>12</v>
      </c>
      <c r="I17" s="47" t="str">
        <f>データ!G14</f>
        <v>００３ピアノ調律</v>
      </c>
      <c r="J17" s="311">
        <f>データ!H14</f>
        <v>0</v>
      </c>
      <c r="K17" s="312">
        <f>'執行額'!H16</f>
        <v>0</v>
      </c>
      <c r="L17" s="313">
        <f>'執行額'!I16</f>
        <v>0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13.5">
      <c r="A18" s="46"/>
      <c r="B18" s="46"/>
      <c r="C18" s="46"/>
      <c r="D18" s="46"/>
      <c r="E18" s="46"/>
      <c r="F18" s="46"/>
      <c r="G18" s="46"/>
      <c r="H18" s="50">
        <v>14</v>
      </c>
      <c r="I18" s="47" t="str">
        <f>データ!G15</f>
        <v>01自動車借上料</v>
      </c>
      <c r="J18" s="311">
        <f>データ!H15</f>
        <v>0</v>
      </c>
      <c r="K18" s="312">
        <f>'執行額'!H17</f>
        <v>0</v>
      </c>
      <c r="L18" s="313">
        <f>'執行額'!I17</f>
        <v>0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13.5">
      <c r="A19" s="46"/>
      <c r="B19" s="46"/>
      <c r="C19" s="46"/>
      <c r="D19" s="46"/>
      <c r="E19" s="46"/>
      <c r="F19" s="46"/>
      <c r="G19" s="46"/>
      <c r="H19" s="50">
        <v>14</v>
      </c>
      <c r="I19" s="47" t="str">
        <f>データ!G16</f>
        <v>02事務用機器借上料</v>
      </c>
      <c r="J19" s="311">
        <f>データ!H16</f>
        <v>0</v>
      </c>
      <c r="K19" s="312">
        <f>'執行額'!H18</f>
        <v>0</v>
      </c>
      <c r="L19" s="313">
        <f>'執行額'!I18</f>
        <v>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13.5">
      <c r="A20" s="46"/>
      <c r="B20" s="46"/>
      <c r="C20" s="46"/>
      <c r="D20" s="46"/>
      <c r="E20" s="46"/>
      <c r="F20" s="46"/>
      <c r="G20" s="46"/>
      <c r="H20" s="50">
        <v>14</v>
      </c>
      <c r="I20" s="47" t="str">
        <f>データ!G17</f>
        <v>05その他借上料</v>
      </c>
      <c r="J20" s="314">
        <f>データ!H17</f>
        <v>0</v>
      </c>
      <c r="K20" s="314">
        <f>'執行額'!H19</f>
        <v>0</v>
      </c>
      <c r="L20" s="315">
        <f>'執行額'!I19</f>
        <v>0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13.5">
      <c r="A21" s="46"/>
      <c r="B21" s="46"/>
      <c r="C21" s="46"/>
      <c r="D21" s="46"/>
      <c r="E21" s="46"/>
      <c r="F21" s="46"/>
      <c r="G21" s="46"/>
      <c r="H21" s="50">
        <v>16</v>
      </c>
      <c r="I21" s="47" t="str">
        <f>データ!G18</f>
        <v>01補修用資材</v>
      </c>
      <c r="J21" s="311">
        <f>データ!H18</f>
        <v>0</v>
      </c>
      <c r="K21" s="312">
        <f>'執行額'!H20</f>
        <v>0</v>
      </c>
      <c r="L21" s="313">
        <f>'執行額'!I20</f>
        <v>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13.5">
      <c r="A22" s="46"/>
      <c r="B22" s="46"/>
      <c r="C22" s="46"/>
      <c r="D22" s="46"/>
      <c r="E22" s="46"/>
      <c r="F22" s="46"/>
      <c r="G22" s="46"/>
      <c r="H22" s="50">
        <v>18</v>
      </c>
      <c r="I22" s="47" t="str">
        <f>データ!G19</f>
        <v>　　管理備品</v>
      </c>
      <c r="J22" s="314">
        <f>データ!H19</f>
        <v>0</v>
      </c>
      <c r="K22" s="314">
        <f>'執行額'!H21</f>
        <v>0</v>
      </c>
      <c r="L22" s="315">
        <f>'執行額'!I21</f>
        <v>0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13.5">
      <c r="A23" s="46"/>
      <c r="B23" s="46"/>
      <c r="C23" s="46"/>
      <c r="D23" s="46"/>
      <c r="E23" s="46"/>
      <c r="F23" s="46"/>
      <c r="G23" s="46"/>
      <c r="H23" s="254" t="s">
        <v>182</v>
      </c>
      <c r="I23" s="47" t="str">
        <f>データ!G20</f>
        <v>01講師謝礼</v>
      </c>
      <c r="J23" s="311">
        <f>データ!H20</f>
        <v>0</v>
      </c>
      <c r="K23" s="312">
        <f>'執行額'!H22</f>
        <v>0</v>
      </c>
      <c r="L23" s="313">
        <f>'執行額'!I22</f>
        <v>0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13.5">
      <c r="A24" s="46"/>
      <c r="B24" s="46"/>
      <c r="C24" s="46"/>
      <c r="D24" s="46"/>
      <c r="E24" s="46"/>
      <c r="F24" s="46"/>
      <c r="G24" s="46"/>
      <c r="H24" s="50">
        <v>11</v>
      </c>
      <c r="I24" s="256" t="str">
        <f>データ!G21</f>
        <v>００１消耗品費</v>
      </c>
      <c r="J24" s="311">
        <f>データ!H21</f>
        <v>0</v>
      </c>
      <c r="K24" s="312">
        <f>'執行額'!H23</f>
        <v>0</v>
      </c>
      <c r="L24" s="313">
        <f>'執行額'!I23</f>
        <v>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13.5">
      <c r="A25" s="46"/>
      <c r="B25" s="46"/>
      <c r="C25" s="46"/>
      <c r="D25" s="46"/>
      <c r="E25" s="46"/>
      <c r="F25" s="46"/>
      <c r="G25" s="46"/>
      <c r="H25" s="50">
        <v>11</v>
      </c>
      <c r="I25" s="47" t="str">
        <f>データ!G22</f>
        <v>００３印刷製本費</v>
      </c>
      <c r="J25" s="311">
        <f>データ!H22</f>
        <v>0</v>
      </c>
      <c r="K25" s="312">
        <f>'執行額'!H24</f>
        <v>0</v>
      </c>
      <c r="L25" s="313">
        <f>'執行額'!I24</f>
        <v>0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13.5">
      <c r="A26" s="46"/>
      <c r="B26" s="46"/>
      <c r="C26" s="46"/>
      <c r="D26" s="46"/>
      <c r="E26" s="46"/>
      <c r="F26" s="46"/>
      <c r="G26" s="46"/>
      <c r="H26" s="50">
        <v>11</v>
      </c>
      <c r="I26" s="47" t="str">
        <f>データ!G23</f>
        <v>００５燃料費</v>
      </c>
      <c r="J26" s="311">
        <f>データ!H23</f>
        <v>0</v>
      </c>
      <c r="K26" s="312">
        <f>'執行額'!H25</f>
        <v>0</v>
      </c>
      <c r="L26" s="313">
        <f>'執行額'!I25</f>
        <v>0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13.5">
      <c r="A27" s="46"/>
      <c r="B27" s="46"/>
      <c r="C27" s="46"/>
      <c r="D27" s="46"/>
      <c r="E27" s="46"/>
      <c r="F27" s="46"/>
      <c r="G27" s="46"/>
      <c r="H27" s="50">
        <v>14</v>
      </c>
      <c r="I27" s="47" t="str">
        <f>データ!G24</f>
        <v>０１機械借上料</v>
      </c>
      <c r="J27" s="311">
        <f>データ!H24</f>
        <v>0</v>
      </c>
      <c r="K27" s="312">
        <f>'執行額'!H26</f>
        <v>0</v>
      </c>
      <c r="L27" s="313">
        <f>'執行額'!I26</f>
        <v>0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13.5">
      <c r="A28" s="46"/>
      <c r="B28" s="46"/>
      <c r="C28" s="46"/>
      <c r="D28" s="46"/>
      <c r="E28" s="46"/>
      <c r="F28" s="46"/>
      <c r="G28" s="46"/>
      <c r="H28" s="50">
        <v>16</v>
      </c>
      <c r="I28" s="47" t="str">
        <f>データ!G25</f>
        <v>01勤労生産種苗代</v>
      </c>
      <c r="J28" s="311">
        <f>データ!H25</f>
        <v>0</v>
      </c>
      <c r="K28" s="312">
        <f>'執行額'!H27</f>
        <v>0</v>
      </c>
      <c r="L28" s="313">
        <f>'執行額'!I27</f>
        <v>0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13.5">
      <c r="A29" s="46"/>
      <c r="B29" s="46"/>
      <c r="C29" s="46"/>
      <c r="D29" s="46"/>
      <c r="E29" s="46"/>
      <c r="F29" s="46"/>
      <c r="G29" s="46"/>
      <c r="H29" s="50">
        <v>16</v>
      </c>
      <c r="I29" s="47" t="str">
        <f>データ!G26</f>
        <v>02特殊学級教材</v>
      </c>
      <c r="J29" s="311">
        <f>データ!H26</f>
        <v>0</v>
      </c>
      <c r="K29" s="312">
        <f>'執行額'!H28</f>
        <v>0</v>
      </c>
      <c r="L29" s="313">
        <f>'執行額'!I28</f>
        <v>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13.5">
      <c r="A30" s="46"/>
      <c r="B30" s="46"/>
      <c r="C30" s="46"/>
      <c r="D30" s="46"/>
      <c r="E30" s="46"/>
      <c r="F30" s="46"/>
      <c r="G30" s="46"/>
      <c r="H30" s="50">
        <v>18</v>
      </c>
      <c r="I30" s="47" t="str">
        <f>データ!G27</f>
        <v>01図書購入費</v>
      </c>
      <c r="J30" s="311">
        <f>データ!H27</f>
        <v>0</v>
      </c>
      <c r="K30" s="312">
        <f>'執行額'!H29</f>
        <v>0</v>
      </c>
      <c r="L30" s="313">
        <f>'執行額'!I29</f>
        <v>0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13.5">
      <c r="A31" s="46"/>
      <c r="B31" s="46"/>
      <c r="C31" s="46"/>
      <c r="D31" s="46"/>
      <c r="E31" s="46"/>
      <c r="F31" s="46"/>
      <c r="G31" s="46"/>
      <c r="H31" s="50">
        <v>18</v>
      </c>
      <c r="I31" s="47" t="str">
        <f>データ!G28</f>
        <v>02教材備品</v>
      </c>
      <c r="J31" s="314">
        <f>データ!H28</f>
        <v>0</v>
      </c>
      <c r="K31" s="314">
        <f>'執行額'!H30</f>
        <v>0</v>
      </c>
      <c r="L31" s="315">
        <f>'執行額'!I30</f>
        <v>0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ht="13.5">
      <c r="A32" s="46"/>
      <c r="B32" s="46"/>
      <c r="C32" s="46"/>
      <c r="D32" s="46"/>
      <c r="E32" s="46"/>
      <c r="F32" s="46"/>
      <c r="G32" s="46"/>
      <c r="H32" s="50"/>
      <c r="I32" s="47" t="str">
        <f>データ!G29</f>
        <v>　</v>
      </c>
      <c r="J32" s="311">
        <f>データ!H29</f>
        <v>0</v>
      </c>
      <c r="K32" s="312">
        <f>'執行額'!H31</f>
        <v>0</v>
      </c>
      <c r="L32" s="313">
        <f>'執行額'!I31</f>
        <v>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14.25" thickBot="1">
      <c r="A33" s="46"/>
      <c r="B33" s="46"/>
      <c r="C33" s="46"/>
      <c r="D33" s="46"/>
      <c r="E33" s="46"/>
      <c r="F33" s="46"/>
      <c r="G33" s="46"/>
      <c r="H33" s="51"/>
      <c r="I33" s="48">
        <f>データ!G30</f>
        <v>0</v>
      </c>
      <c r="J33" s="319">
        <f>データ!H30</f>
        <v>0</v>
      </c>
      <c r="K33" s="320">
        <f>'執行額'!H32</f>
        <v>0</v>
      </c>
      <c r="L33" s="321">
        <f>'執行額'!I32</f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13.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13.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13.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3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13.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3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13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ht="13.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3.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7" ht="13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ht="13.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 ht="13.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3.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ht="13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ht="13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ht="13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3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3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ht="13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ht="13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ht="13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ht="13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ht="13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ht="13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13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ht="13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ht="13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ht="13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ht="13.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ht="13.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13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 ht="13.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3.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3.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13.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ht="13.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ht="13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ht="13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13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13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13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ht="13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ht="13.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13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ht="13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ht="13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ht="13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ht="13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3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3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13.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13.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ht="13.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ht="13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ht="13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7" ht="13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13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7" ht="13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ht="13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1:27" ht="13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13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1:27" ht="13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27" ht="13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1:27" ht="13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1:27" ht="13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ht="13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</row>
  </sheetData>
  <mergeCells count="1">
    <mergeCell ref="J3:J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2"/>
  </sheetPr>
  <dimension ref="A1:AI100"/>
  <sheetViews>
    <sheetView showGridLines="0" showZeros="0" workbookViewId="0" topLeftCell="A1">
      <selection activeCell="M6" sqref="M6:N6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.375" style="0" customWidth="1"/>
    <col min="4" max="4" width="3.25390625" style="0" customWidth="1"/>
    <col min="5" max="5" width="4.75390625" style="0" customWidth="1"/>
    <col min="6" max="6" width="20.75390625" style="0" customWidth="1"/>
    <col min="7" max="7" width="12.875" style="0" customWidth="1"/>
    <col min="8" max="8" width="10.375" style="0" customWidth="1"/>
    <col min="9" max="9" width="7.125" style="0" customWidth="1"/>
    <col min="10" max="10" width="9.375" style="0" customWidth="1"/>
    <col min="11" max="11" width="7.125" style="0" customWidth="1"/>
    <col min="13" max="13" width="7.875" style="0" customWidth="1"/>
    <col min="14" max="14" width="7.125" style="0" customWidth="1"/>
    <col min="15" max="15" width="2.875" style="0" customWidth="1"/>
  </cols>
  <sheetData>
    <row r="1" spans="1:26" ht="13.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21.75" customHeight="1">
      <c r="A2" s="56"/>
      <c r="B2" s="56"/>
      <c r="C2" s="56"/>
      <c r="D2" s="56"/>
      <c r="E2" s="56"/>
      <c r="F2" s="6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22.5" customHeight="1">
      <c r="A3" s="56"/>
      <c r="B3" s="56"/>
      <c r="C3" s="56"/>
      <c r="D3" s="57"/>
      <c r="E3" s="57"/>
      <c r="F3" s="66"/>
      <c r="G3" s="67"/>
      <c r="H3" s="68"/>
      <c r="I3" s="57"/>
      <c r="J3" s="57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2.75" customHeight="1" thickBot="1">
      <c r="A4" s="56"/>
      <c r="B4" s="56"/>
      <c r="C4" s="56"/>
      <c r="D4" s="56"/>
      <c r="E4" s="57"/>
      <c r="F4" s="57"/>
      <c r="G4" s="56"/>
      <c r="H4" s="56"/>
      <c r="I4" s="56"/>
      <c r="J4" s="56"/>
      <c r="K4" s="56"/>
      <c r="L4" s="56"/>
      <c r="M4" s="379">
        <f ca="1">TODAY()</f>
        <v>40710</v>
      </c>
      <c r="N4" s="379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35" ht="21.75" customHeight="1" thickBot="1">
      <c r="A5" s="56"/>
      <c r="B5" s="56"/>
      <c r="C5" s="56"/>
      <c r="D5" s="56"/>
      <c r="E5" s="63"/>
      <c r="F5" s="194" t="s">
        <v>704</v>
      </c>
      <c r="G5" s="413"/>
      <c r="H5" s="414"/>
      <c r="I5" s="414"/>
      <c r="J5" s="415"/>
      <c r="K5" s="407" t="s">
        <v>778</v>
      </c>
      <c r="L5" s="380"/>
      <c r="M5" s="409"/>
      <c r="N5" s="381"/>
      <c r="O5" s="267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3" t="s">
        <v>704</v>
      </c>
      <c r="AB5" s="400"/>
      <c r="AC5" s="400"/>
      <c r="AD5" s="400"/>
      <c r="AE5" s="400"/>
      <c r="AF5" s="400"/>
      <c r="AG5" s="400"/>
      <c r="AH5" s="400"/>
      <c r="AI5" s="4"/>
    </row>
    <row r="6" spans="1:35" ht="21.75" customHeight="1" thickBot="1">
      <c r="A6" s="56"/>
      <c r="B6" s="56"/>
      <c r="C6" s="56"/>
      <c r="D6" s="56"/>
      <c r="E6" s="63"/>
      <c r="F6" s="194" t="s">
        <v>1130</v>
      </c>
      <c r="G6" s="278"/>
      <c r="H6" s="279"/>
      <c r="I6" s="279"/>
      <c r="J6" s="280"/>
      <c r="K6" s="407" t="s">
        <v>779</v>
      </c>
      <c r="L6" s="408"/>
      <c r="M6" s="409"/>
      <c r="N6" s="410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3" t="s">
        <v>748</v>
      </c>
      <c r="AB6" s="401" t="s">
        <v>1084</v>
      </c>
      <c r="AC6" s="401"/>
      <c r="AD6" s="401"/>
      <c r="AE6" s="401"/>
      <c r="AF6" s="401"/>
      <c r="AG6" s="401"/>
      <c r="AH6" s="401"/>
      <c r="AI6" s="401"/>
    </row>
    <row r="7" spans="1:35" ht="21.75" customHeight="1" thickBot="1">
      <c r="A7" s="56"/>
      <c r="B7" s="56"/>
      <c r="C7" s="56"/>
      <c r="D7" s="56"/>
      <c r="E7" s="63"/>
      <c r="F7" s="194" t="s">
        <v>706</v>
      </c>
      <c r="G7" s="406" t="s">
        <v>802</v>
      </c>
      <c r="H7" s="406"/>
      <c r="I7" s="406" t="s">
        <v>801</v>
      </c>
      <c r="J7" s="406"/>
      <c r="K7" s="406" t="s">
        <v>800</v>
      </c>
      <c r="L7" s="406"/>
      <c r="M7" s="405" t="s">
        <v>799</v>
      </c>
      <c r="N7" s="406"/>
      <c r="O7" s="56"/>
      <c r="P7" s="56"/>
      <c r="Q7" s="56"/>
      <c r="R7" s="56"/>
      <c r="S7" s="270" t="s">
        <v>1618</v>
      </c>
      <c r="T7" s="56"/>
      <c r="U7" s="56"/>
      <c r="V7" s="56"/>
      <c r="W7" s="56"/>
      <c r="X7" s="56"/>
      <c r="Y7" s="56"/>
      <c r="Z7" s="56"/>
      <c r="AA7" s="3" t="s">
        <v>706</v>
      </c>
      <c r="AB7" s="402" t="s">
        <v>802</v>
      </c>
      <c r="AC7" s="402"/>
      <c r="AD7" s="402" t="s">
        <v>801</v>
      </c>
      <c r="AE7" s="402"/>
      <c r="AF7" s="402" t="s">
        <v>800</v>
      </c>
      <c r="AG7" s="402"/>
      <c r="AH7" s="402" t="s">
        <v>799</v>
      </c>
      <c r="AI7" s="402"/>
    </row>
    <row r="8" spans="1:35" ht="21.75" customHeight="1" thickBot="1">
      <c r="A8" s="56"/>
      <c r="B8" s="56"/>
      <c r="C8" s="56"/>
      <c r="D8" s="56"/>
      <c r="E8" s="63"/>
      <c r="F8" s="194"/>
      <c r="G8" s="194"/>
      <c r="H8" s="194"/>
      <c r="I8" s="194"/>
      <c r="J8" s="194"/>
      <c r="K8" s="194"/>
      <c r="L8" s="194"/>
      <c r="M8" s="194"/>
      <c r="N8" s="194"/>
      <c r="O8" s="56"/>
      <c r="P8" s="56"/>
      <c r="Q8" s="56"/>
      <c r="R8" s="56"/>
      <c r="S8" s="270" t="s">
        <v>1619</v>
      </c>
      <c r="T8" s="56"/>
      <c r="U8" s="56"/>
      <c r="V8" s="56"/>
      <c r="W8" s="56"/>
      <c r="X8" s="56"/>
      <c r="Y8" s="56"/>
      <c r="Z8" s="56"/>
      <c r="AA8" s="3"/>
      <c r="AB8" s="398" t="s">
        <v>1082</v>
      </c>
      <c r="AC8" s="399"/>
      <c r="AD8" s="398" t="s">
        <v>1083</v>
      </c>
      <c r="AE8" s="399"/>
      <c r="AF8" s="398" t="s">
        <v>1085</v>
      </c>
      <c r="AG8" s="399"/>
      <c r="AH8" s="398" t="s">
        <v>1126</v>
      </c>
      <c r="AI8" s="399"/>
    </row>
    <row r="9" spans="1:35" ht="21.75" customHeight="1" thickBot="1">
      <c r="A9" s="56"/>
      <c r="B9" s="56"/>
      <c r="C9" s="56"/>
      <c r="D9" s="56"/>
      <c r="E9" s="63"/>
      <c r="F9" s="194" t="s">
        <v>750</v>
      </c>
      <c r="G9" s="412" t="s">
        <v>797</v>
      </c>
      <c r="H9" s="412"/>
      <c r="I9" s="412"/>
      <c r="J9" s="412"/>
      <c r="K9" s="412"/>
      <c r="L9" s="412"/>
      <c r="M9" s="412"/>
      <c r="N9" s="412"/>
      <c r="O9" s="56"/>
      <c r="P9" s="56"/>
      <c r="Q9" s="56"/>
      <c r="R9" s="56"/>
      <c r="S9" s="270" t="s">
        <v>1620</v>
      </c>
      <c r="T9" s="56"/>
      <c r="U9" s="56"/>
      <c r="V9" s="56"/>
      <c r="W9" s="56"/>
      <c r="X9" s="56"/>
      <c r="Y9" s="56"/>
      <c r="Z9" s="56"/>
      <c r="AA9" s="20" t="s">
        <v>750</v>
      </c>
      <c r="AB9" s="393" t="s">
        <v>1086</v>
      </c>
      <c r="AC9" s="394"/>
      <c r="AD9" s="394"/>
      <c r="AE9" s="394"/>
      <c r="AF9" s="394"/>
      <c r="AG9" s="394"/>
      <c r="AH9" s="394"/>
      <c r="AI9" s="395"/>
    </row>
    <row r="10" spans="1:35" ht="21.75" customHeight="1" thickBot="1" thickTop="1">
      <c r="A10" s="56"/>
      <c r="B10" s="56"/>
      <c r="C10" s="56"/>
      <c r="D10" s="56"/>
      <c r="E10" s="63"/>
      <c r="F10" s="194" t="s">
        <v>707</v>
      </c>
      <c r="G10" s="195" t="s">
        <v>746</v>
      </c>
      <c r="H10" s="196" t="s">
        <v>749</v>
      </c>
      <c r="I10" s="194" t="s">
        <v>709</v>
      </c>
      <c r="J10" s="194" t="s">
        <v>710</v>
      </c>
      <c r="K10" s="194" t="s">
        <v>711</v>
      </c>
      <c r="L10" s="194" t="s">
        <v>712</v>
      </c>
      <c r="M10" s="406" t="s">
        <v>713</v>
      </c>
      <c r="N10" s="406"/>
      <c r="O10" s="56"/>
      <c r="P10" s="56"/>
      <c r="Q10" s="56"/>
      <c r="R10" s="56"/>
      <c r="S10" s="270"/>
      <c r="T10" s="56"/>
      <c r="U10" s="56"/>
      <c r="V10" s="56"/>
      <c r="W10" s="56"/>
      <c r="X10" s="56"/>
      <c r="Y10" s="56"/>
      <c r="Z10" s="56"/>
      <c r="AA10" s="1" t="s">
        <v>707</v>
      </c>
      <c r="AB10" s="21" t="s">
        <v>708</v>
      </c>
      <c r="AC10" s="22" t="s">
        <v>749</v>
      </c>
      <c r="AD10" s="1" t="s">
        <v>709</v>
      </c>
      <c r="AE10" s="1" t="s">
        <v>710</v>
      </c>
      <c r="AF10" s="1" t="s">
        <v>711</v>
      </c>
      <c r="AG10" s="1" t="s">
        <v>712</v>
      </c>
      <c r="AH10" s="396" t="s">
        <v>713</v>
      </c>
      <c r="AI10" s="396"/>
    </row>
    <row r="11" spans="1:35" ht="21.75" customHeight="1" thickBot="1">
      <c r="A11" s="56"/>
      <c r="B11" s="56"/>
      <c r="C11" s="56"/>
      <c r="D11" s="56"/>
      <c r="E11" s="63"/>
      <c r="F11" s="281"/>
      <c r="G11" s="282"/>
      <c r="H11" s="283"/>
      <c r="I11" s="284"/>
      <c r="J11" s="285"/>
      <c r="K11" s="286"/>
      <c r="L11" s="200">
        <f>IF(F11="","",J11*K11)</f>
      </c>
      <c r="M11" s="403"/>
      <c r="N11" s="404"/>
      <c r="O11" s="56"/>
      <c r="P11" s="56"/>
      <c r="Q11" s="56"/>
      <c r="R11" s="56"/>
      <c r="S11" s="270"/>
      <c r="T11" s="56"/>
      <c r="U11" s="56"/>
      <c r="V11" s="56"/>
      <c r="W11" s="56"/>
      <c r="X11" s="56"/>
      <c r="Y11" s="56"/>
      <c r="Z11" s="56"/>
      <c r="AA11" s="5"/>
      <c r="AB11" s="12"/>
      <c r="AC11" s="16"/>
      <c r="AD11" s="2"/>
      <c r="AE11" s="2"/>
      <c r="AF11" s="5"/>
      <c r="AG11" s="6"/>
      <c r="AH11" s="17"/>
      <c r="AI11" s="14"/>
    </row>
    <row r="12" spans="1:35" ht="21.75" customHeight="1" thickBot="1">
      <c r="A12" s="56"/>
      <c r="B12" s="56"/>
      <c r="C12" s="56"/>
      <c r="D12" s="56"/>
      <c r="E12" s="63"/>
      <c r="F12" s="281"/>
      <c r="G12" s="282"/>
      <c r="H12" s="283"/>
      <c r="I12" s="284"/>
      <c r="J12" s="285"/>
      <c r="K12" s="286"/>
      <c r="L12" s="200">
        <f>IF(F12="","",J12*K12)</f>
      </c>
      <c r="M12" s="403"/>
      <c r="N12" s="404"/>
      <c r="O12" s="56"/>
      <c r="P12" s="56"/>
      <c r="Q12" s="56"/>
      <c r="R12" s="56"/>
      <c r="S12" s="270"/>
      <c r="T12" s="56"/>
      <c r="U12" s="56"/>
      <c r="V12" s="56"/>
      <c r="W12" s="56"/>
      <c r="X12" s="56"/>
      <c r="Y12" s="56"/>
      <c r="Z12" s="56"/>
      <c r="AA12" s="5"/>
      <c r="AB12" s="12"/>
      <c r="AC12" s="16"/>
      <c r="AD12" s="2"/>
      <c r="AE12" s="2"/>
      <c r="AF12" s="5"/>
      <c r="AG12" s="6"/>
      <c r="AH12" s="17"/>
      <c r="AI12" s="14"/>
    </row>
    <row r="13" spans="1:35" ht="21.75" customHeight="1" thickBot="1">
      <c r="A13" s="56"/>
      <c r="B13" s="56"/>
      <c r="C13" s="56"/>
      <c r="D13" s="56"/>
      <c r="E13" s="63"/>
      <c r="F13" s="281"/>
      <c r="G13" s="282"/>
      <c r="H13" s="283"/>
      <c r="I13" s="284"/>
      <c r="J13" s="285"/>
      <c r="K13" s="286"/>
      <c r="L13" s="200">
        <f>IF(F13="","",J13*K13)</f>
      </c>
      <c r="M13" s="403"/>
      <c r="N13" s="404"/>
      <c r="O13" s="56"/>
      <c r="P13" s="56"/>
      <c r="Q13" s="56"/>
      <c r="R13" s="56"/>
      <c r="S13" s="270"/>
      <c r="T13" s="56"/>
      <c r="U13" s="56"/>
      <c r="V13" s="56"/>
      <c r="W13" s="56"/>
      <c r="X13" s="56"/>
      <c r="Y13" s="56"/>
      <c r="Z13" s="56"/>
      <c r="AA13" s="5"/>
      <c r="AB13" s="12"/>
      <c r="AC13" s="16"/>
      <c r="AD13" s="2"/>
      <c r="AE13" s="2"/>
      <c r="AF13" s="5"/>
      <c r="AG13" s="6"/>
      <c r="AH13" s="17"/>
      <c r="AI13" s="14"/>
    </row>
    <row r="14" spans="1:35" ht="21.75" customHeight="1" thickBot="1">
      <c r="A14" s="56"/>
      <c r="B14" s="56"/>
      <c r="C14" s="56"/>
      <c r="D14" s="56"/>
      <c r="E14" s="63"/>
      <c r="F14" s="281"/>
      <c r="G14" s="287"/>
      <c r="H14" s="288"/>
      <c r="I14" s="284"/>
      <c r="J14" s="285"/>
      <c r="K14" s="286"/>
      <c r="L14" s="200">
        <f>IF(F14="","",J14*K14)</f>
      </c>
      <c r="M14" s="403"/>
      <c r="N14" s="404"/>
      <c r="O14" s="56"/>
      <c r="P14" s="56"/>
      <c r="Q14" s="56"/>
      <c r="R14" s="56"/>
      <c r="S14" s="270"/>
      <c r="T14" s="56"/>
      <c r="U14" s="56"/>
      <c r="V14" s="56"/>
      <c r="W14" s="56"/>
      <c r="X14" s="56"/>
      <c r="Y14" s="56"/>
      <c r="Z14" s="56"/>
      <c r="AA14" s="5"/>
      <c r="AB14" s="12"/>
      <c r="AC14" s="16"/>
      <c r="AD14" s="2"/>
      <c r="AE14" s="2"/>
      <c r="AF14" s="5"/>
      <c r="AG14" s="6"/>
      <c r="AH14" s="17"/>
      <c r="AI14" s="14"/>
    </row>
    <row r="15" spans="1:35" ht="21.75" customHeight="1" thickBot="1">
      <c r="A15" s="56"/>
      <c r="B15" s="56"/>
      <c r="C15" s="56"/>
      <c r="D15" s="56"/>
      <c r="E15" s="63"/>
      <c r="F15" s="281"/>
      <c r="G15" s="287"/>
      <c r="H15" s="288"/>
      <c r="I15" s="284"/>
      <c r="J15" s="285"/>
      <c r="K15" s="286"/>
      <c r="L15" s="200">
        <f>IF(F15="","",J15*K15)</f>
      </c>
      <c r="M15" s="403"/>
      <c r="N15" s="404"/>
      <c r="O15" s="56"/>
      <c r="P15" s="56"/>
      <c r="Q15" s="56"/>
      <c r="R15" s="56"/>
      <c r="S15" s="270"/>
      <c r="T15" s="56"/>
      <c r="U15" s="56"/>
      <c r="V15" s="56"/>
      <c r="W15" s="56"/>
      <c r="X15" s="56"/>
      <c r="Y15" s="56"/>
      <c r="Z15" s="56"/>
      <c r="AA15" s="10"/>
      <c r="AB15" s="13"/>
      <c r="AC15" s="18"/>
      <c r="AD15" s="9"/>
      <c r="AE15" s="9"/>
      <c r="AF15" s="10"/>
      <c r="AG15" s="11"/>
      <c r="AH15" s="19"/>
      <c r="AI15" s="15"/>
    </row>
    <row r="16" spans="1:35" ht="21.75" customHeight="1" thickBot="1" thickTop="1">
      <c r="A16" s="56"/>
      <c r="B16" s="56"/>
      <c r="C16" s="56"/>
      <c r="D16" s="56"/>
      <c r="E16" s="63"/>
      <c r="F16" s="191" t="s">
        <v>714</v>
      </c>
      <c r="G16" s="197"/>
      <c r="H16" s="198"/>
      <c r="I16" s="191"/>
      <c r="J16" s="191"/>
      <c r="K16" s="191"/>
      <c r="L16" s="199">
        <f>SUM(L11:L15)</f>
        <v>0</v>
      </c>
      <c r="M16" s="411"/>
      <c r="N16" s="411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7" t="s">
        <v>714</v>
      </c>
      <c r="AB16" s="23"/>
      <c r="AC16" s="22"/>
      <c r="AD16" s="7"/>
      <c r="AE16" s="7"/>
      <c r="AF16" s="7"/>
      <c r="AG16" s="8">
        <f>SUM(AG11:AG15)</f>
        <v>0</v>
      </c>
      <c r="AH16" s="397"/>
      <c r="AI16" s="397"/>
    </row>
    <row r="17" spans="1:26" ht="27.75" customHeight="1">
      <c r="A17" s="56"/>
      <c r="B17" s="56"/>
      <c r="C17" s="56"/>
      <c r="D17" s="56"/>
      <c r="E17" s="63"/>
      <c r="F17" s="201"/>
      <c r="G17" s="193" t="s">
        <v>31</v>
      </c>
      <c r="H17" s="193" t="s">
        <v>32</v>
      </c>
      <c r="I17" s="388" t="s">
        <v>33</v>
      </c>
      <c r="J17" s="389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23.25" customHeight="1" thickBot="1">
      <c r="A18" s="56"/>
      <c r="B18" s="56"/>
      <c r="C18" s="56"/>
      <c r="D18" s="56"/>
      <c r="E18" s="56"/>
      <c r="F18" s="202" t="e">
        <f>VLOOKUP($J$61,'執行額'!$B$6:$I$35,5)</f>
        <v>#VALUE!</v>
      </c>
      <c r="G18" s="192" t="e">
        <f>VLOOKUP($J$61,'執行額'!$B$6:$I$35,6)</f>
        <v>#VALUE!</v>
      </c>
      <c r="H18" s="192" t="e">
        <f>VLOOKUP($J$61,'執行額'!$B$6:$I$35,7)</f>
        <v>#VALUE!</v>
      </c>
      <c r="I18" s="390" t="e">
        <f>VLOOKUP($J$61,'執行額'!$B$6:$I$35,8)</f>
        <v>#VALUE!</v>
      </c>
      <c r="J18" s="391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3.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5" customHeight="1" hidden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5" customHeight="1" hidden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5" customHeight="1" hidden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5" customHeight="1" hidden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5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5" customHeight="1" hidden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5" customHeight="1" hidden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5" customHeight="1" hidden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5" customHeight="1" hidden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5" customHeight="1" hidden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5" customHeight="1" hidden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5" customHeight="1" hidden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5" customHeight="1" hidden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5" customHeight="1" hidden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5" customHeight="1" hidden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5" customHeight="1" hidden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5" customHeight="1" hidden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5" customHeight="1" hidden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5" customHeight="1" hidden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5" customHeight="1" hidden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5" customHeight="1" hidden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5" customHeight="1" hidden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5" customHeight="1" hidden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" customHeight="1" hidden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5" customHeight="1" hidden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5" customHeight="1" hidden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5" customHeight="1" hidden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5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5" customHeight="1" hidden="1">
      <c r="A49" s="56"/>
      <c r="B49" s="56"/>
      <c r="C49" s="56"/>
      <c r="D49" s="231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5" customHeight="1" hidden="1">
      <c r="A50" s="56"/>
      <c r="B50" s="56"/>
      <c r="C50" s="56"/>
      <c r="D50" s="233"/>
      <c r="E50" s="234">
        <f>YEAR(M5)</f>
        <v>1900</v>
      </c>
      <c r="F50" s="230" t="s">
        <v>704</v>
      </c>
      <c r="G50" s="392">
        <f>$G$5</f>
        <v>0</v>
      </c>
      <c r="H50" s="392"/>
      <c r="I50" s="392"/>
      <c r="J50" s="392"/>
      <c r="K50" s="392"/>
      <c r="L50" s="392"/>
      <c r="M50" s="392"/>
      <c r="N50" s="235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5" customHeight="1" hidden="1">
      <c r="A51" s="56"/>
      <c r="B51" s="56"/>
      <c r="C51" s="56"/>
      <c r="D51" s="233"/>
      <c r="E51" s="236">
        <v>2011</v>
      </c>
      <c r="F51" s="230" t="s">
        <v>1130</v>
      </c>
      <c r="G51" s="392" t="s">
        <v>983</v>
      </c>
      <c r="H51" s="392"/>
      <c r="I51" s="392"/>
      <c r="J51" s="392"/>
      <c r="K51" s="392"/>
      <c r="L51" s="392"/>
      <c r="M51" s="392"/>
      <c r="N51" s="392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5" customHeight="1" hidden="1">
      <c r="A52" s="56"/>
      <c r="B52" s="56"/>
      <c r="C52" s="56"/>
      <c r="D52" s="233"/>
      <c r="E52" s="234">
        <f>E51-1988</f>
        <v>23</v>
      </c>
      <c r="F52" s="230" t="s">
        <v>706</v>
      </c>
      <c r="G52" s="387" t="s">
        <v>802</v>
      </c>
      <c r="H52" s="387"/>
      <c r="I52" s="387" t="s">
        <v>801</v>
      </c>
      <c r="J52" s="387"/>
      <c r="K52" s="387" t="s">
        <v>800</v>
      </c>
      <c r="L52" s="387"/>
      <c r="M52" s="387" t="s">
        <v>799</v>
      </c>
      <c r="N52" s="387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5" customHeight="1" hidden="1">
      <c r="A53" s="56"/>
      <c r="B53" s="56"/>
      <c r="C53" s="56"/>
      <c r="D53" s="233"/>
      <c r="E53" s="234">
        <f>YEAR(M6)</f>
        <v>1900</v>
      </c>
      <c r="F53" s="230"/>
      <c r="G53" s="387"/>
      <c r="H53" s="387"/>
      <c r="I53" s="387"/>
      <c r="J53" s="387"/>
      <c r="K53" s="387"/>
      <c r="L53" s="387"/>
      <c r="M53" s="387"/>
      <c r="N53" s="387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5" customHeight="1" hidden="1">
      <c r="A54" s="56"/>
      <c r="B54" s="56"/>
      <c r="C54" s="56"/>
      <c r="D54" s="233"/>
      <c r="E54" s="236">
        <v>2011</v>
      </c>
      <c r="F54" s="230" t="s">
        <v>750</v>
      </c>
      <c r="G54" s="385"/>
      <c r="H54" s="385"/>
      <c r="I54" s="385"/>
      <c r="J54" s="385"/>
      <c r="K54" s="385"/>
      <c r="L54" s="385"/>
      <c r="M54" s="385"/>
      <c r="N54" s="385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5" customHeight="1" hidden="1">
      <c r="A55" s="56"/>
      <c r="B55" s="56"/>
      <c r="C55" s="56"/>
      <c r="D55" s="233"/>
      <c r="E55" s="234">
        <f>E51-1988</f>
        <v>23</v>
      </c>
      <c r="F55" s="230" t="s">
        <v>707</v>
      </c>
      <c r="G55" s="230" t="s">
        <v>746</v>
      </c>
      <c r="H55" s="230" t="s">
        <v>749</v>
      </c>
      <c r="I55" s="230" t="s">
        <v>709</v>
      </c>
      <c r="J55" s="230" t="s">
        <v>710</v>
      </c>
      <c r="K55" s="230" t="s">
        <v>711</v>
      </c>
      <c r="L55" s="230" t="s">
        <v>712</v>
      </c>
      <c r="M55" s="386" t="s">
        <v>713</v>
      </c>
      <c r="N55" s="38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5" customHeight="1" hidden="1">
      <c r="A56" s="56"/>
      <c r="B56" s="56"/>
      <c r="C56" s="56"/>
      <c r="D56" s="233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5" customHeight="1" hidden="1">
      <c r="A57" s="56"/>
      <c r="B57" s="56"/>
      <c r="C57" s="56"/>
      <c r="D57" s="233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5" customHeight="1" hidden="1">
      <c r="A58" s="56"/>
      <c r="B58" s="56"/>
      <c r="C58" s="56"/>
      <c r="D58" s="233"/>
      <c r="E58" s="236"/>
      <c r="F58" s="236"/>
      <c r="G58" s="236"/>
      <c r="H58" s="236" t="e">
        <f>VALUE(LEFT($I$53,2))</f>
        <v>#VALUE!</v>
      </c>
      <c r="I58" s="236"/>
      <c r="J58" s="236"/>
      <c r="K58" s="236"/>
      <c r="L58" s="236"/>
      <c r="M58" s="236"/>
      <c r="N58" s="23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5" customHeight="1" hidden="1">
      <c r="A59" s="56"/>
      <c r="B59" s="56"/>
      <c r="C59" s="56"/>
      <c r="D59" s="233"/>
      <c r="E59" s="236"/>
      <c r="F59" s="236"/>
      <c r="G59" s="236"/>
      <c r="H59" s="236" t="e">
        <f>VALUE(LEFT($K$53,2))</f>
        <v>#VALUE!</v>
      </c>
      <c r="I59" s="236"/>
      <c r="J59" s="236"/>
      <c r="K59" s="236"/>
      <c r="L59" s="236"/>
      <c r="M59" s="236"/>
      <c r="N59" s="23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5" customHeight="1" hidden="1">
      <c r="A60" s="56"/>
      <c r="B60" s="56"/>
      <c r="C60" s="56"/>
      <c r="D60" s="233"/>
      <c r="E60" s="236"/>
      <c r="F60" s="236"/>
      <c r="G60" s="236">
        <f>MATCH($M$53,データ!$G$35:$G$64,0)</f>
        <v>27</v>
      </c>
      <c r="H60" s="236">
        <f>VLOOKUP($G$60,データ!$C$35:$G$64,3)</f>
        <v>0</v>
      </c>
      <c r="I60" s="236"/>
      <c r="J60" s="236" t="e">
        <f>H58&amp;H59&amp;H60</f>
        <v>#VALUE!</v>
      </c>
      <c r="K60" s="236"/>
      <c r="L60" s="236"/>
      <c r="M60" s="236"/>
      <c r="N60" s="23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3.5" hidden="1">
      <c r="A61" s="56"/>
      <c r="B61" s="56"/>
      <c r="C61" s="56"/>
      <c r="D61" s="233"/>
      <c r="E61" s="236"/>
      <c r="F61" s="236"/>
      <c r="G61" s="236"/>
      <c r="H61" s="236"/>
      <c r="I61" s="236"/>
      <c r="J61" s="236" t="e">
        <f>MATCH($J$60,'執行額'!$C$6:$C$35,0)</f>
        <v>#VALUE!</v>
      </c>
      <c r="K61" s="236"/>
      <c r="L61" s="236"/>
      <c r="M61" s="236"/>
      <c r="N61" s="23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3.5" hidden="1">
      <c r="A62" s="56"/>
      <c r="B62" s="56"/>
      <c r="C62" s="56"/>
      <c r="D62" s="233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3.5" hidden="1">
      <c r="A63" s="56"/>
      <c r="B63" s="56"/>
      <c r="C63" s="56"/>
      <c r="D63" s="237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3.5" hidden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3.5" hidden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3.5" hidden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3.5" hidden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3.5" hidden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3.5" hidden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3.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13.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ht="13.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</sheetData>
  <mergeCells count="45">
    <mergeCell ref="G5:J5"/>
    <mergeCell ref="M4:N4"/>
    <mergeCell ref="K5:L5"/>
    <mergeCell ref="M5:N5"/>
    <mergeCell ref="K6:L6"/>
    <mergeCell ref="M6:N6"/>
    <mergeCell ref="M16:N16"/>
    <mergeCell ref="G9:N9"/>
    <mergeCell ref="M10:N10"/>
    <mergeCell ref="G7:H7"/>
    <mergeCell ref="I7:J7"/>
    <mergeCell ref="K7:L7"/>
    <mergeCell ref="M13:N13"/>
    <mergeCell ref="M14:N14"/>
    <mergeCell ref="M15:N15"/>
    <mergeCell ref="M7:N7"/>
    <mergeCell ref="M11:N11"/>
    <mergeCell ref="M12:N12"/>
    <mergeCell ref="AB5:AH5"/>
    <mergeCell ref="AB6:AI6"/>
    <mergeCell ref="AB7:AC7"/>
    <mergeCell ref="AD7:AE7"/>
    <mergeCell ref="AF7:AG7"/>
    <mergeCell ref="AH7:AI7"/>
    <mergeCell ref="AB9:AI9"/>
    <mergeCell ref="AH10:AI10"/>
    <mergeCell ref="AH16:AI16"/>
    <mergeCell ref="AB8:AC8"/>
    <mergeCell ref="AD8:AE8"/>
    <mergeCell ref="AF8:AG8"/>
    <mergeCell ref="AH8:AI8"/>
    <mergeCell ref="I17:J17"/>
    <mergeCell ref="I18:J18"/>
    <mergeCell ref="G50:M50"/>
    <mergeCell ref="G51:N51"/>
    <mergeCell ref="G52:H52"/>
    <mergeCell ref="I52:J52"/>
    <mergeCell ref="K52:L52"/>
    <mergeCell ref="M52:N52"/>
    <mergeCell ref="G54:N54"/>
    <mergeCell ref="M55:N55"/>
    <mergeCell ref="G53:H53"/>
    <mergeCell ref="I53:J53"/>
    <mergeCell ref="K53:L53"/>
    <mergeCell ref="M53:N53"/>
  </mergeCells>
  <dataValidations count="2">
    <dataValidation allowBlank="1" showInputMessage="1" showErrorMessage="1" imeMode="halfAlpha" sqref="M11:N15 J11:K15 M5:N6"/>
    <dataValidation type="list" allowBlank="1" showInputMessage="1" showErrorMessage="1" imeMode="halfAlpha" sqref="I11:I15">
      <formula1>$S$7:$S$15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1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3"/>
  </sheetPr>
  <dimension ref="A1:AN799"/>
  <sheetViews>
    <sheetView workbookViewId="0" topLeftCell="G1">
      <selection activeCell="H21" sqref="H21"/>
    </sheetView>
  </sheetViews>
  <sheetFormatPr defaultColWidth="9.00390625" defaultRowHeight="13.5"/>
  <cols>
    <col min="1" max="1" width="4.25390625" style="0" customWidth="1"/>
    <col min="2" max="2" width="22.375" style="0" customWidth="1"/>
    <col min="3" max="3" width="21.75390625" style="0" customWidth="1"/>
    <col min="4" max="4" width="4.50390625" style="0" customWidth="1"/>
    <col min="5" max="5" width="15.875" style="0" customWidth="1"/>
    <col min="6" max="6" width="17.00390625" style="0" customWidth="1"/>
    <col min="7" max="7" width="19.875" style="0" customWidth="1"/>
    <col min="8" max="8" width="13.125" style="0" customWidth="1"/>
    <col min="9" max="9" width="2.625" style="0" customWidth="1"/>
    <col min="10" max="10" width="23.875" style="0" customWidth="1"/>
    <col min="11" max="11" width="2.625" style="0" customWidth="1"/>
    <col min="12" max="12" width="2.00390625" style="0" customWidth="1"/>
    <col min="13" max="13" width="34.25390625" style="0" customWidth="1"/>
    <col min="15" max="25" width="0" style="0" hidden="1" customWidth="1"/>
    <col min="33" max="33" width="15.25390625" style="0" customWidth="1"/>
  </cols>
  <sheetData>
    <row r="1" spans="1:40" ht="17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1:40" ht="13.5">
      <c r="A2" s="56"/>
      <c r="B2" s="56"/>
      <c r="C2" s="56"/>
      <c r="D2" s="56"/>
      <c r="E2" s="56"/>
      <c r="F2" s="56"/>
      <c r="G2" s="56"/>
      <c r="H2" s="56"/>
      <c r="I2" s="57"/>
      <c r="J2" s="57"/>
      <c r="K2" s="57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5" customHeight="1">
      <c r="A3" s="56"/>
      <c r="B3" s="56"/>
      <c r="C3" s="56"/>
      <c r="D3" s="56"/>
      <c r="E3" s="58" t="s">
        <v>801</v>
      </c>
      <c r="F3" s="58" t="s">
        <v>803</v>
      </c>
      <c r="G3" s="58" t="s">
        <v>804</v>
      </c>
      <c r="H3" s="58" t="s">
        <v>775</v>
      </c>
      <c r="I3" s="59"/>
      <c r="J3" s="274" t="s">
        <v>694</v>
      </c>
      <c r="K3" s="275" t="s">
        <v>343</v>
      </c>
      <c r="L3" s="56"/>
      <c r="M3" s="58" t="s">
        <v>1008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60" t="s">
        <v>34</v>
      </c>
      <c r="AA3" s="60" t="s">
        <v>35</v>
      </c>
      <c r="AB3" s="60" t="s">
        <v>36</v>
      </c>
      <c r="AC3" s="60" t="s">
        <v>37</v>
      </c>
      <c r="AD3" s="60" t="s">
        <v>38</v>
      </c>
      <c r="AE3" s="60" t="s">
        <v>39</v>
      </c>
      <c r="AF3" s="60" t="s">
        <v>40</v>
      </c>
      <c r="AG3" s="60" t="s">
        <v>41</v>
      </c>
      <c r="AH3" s="56"/>
      <c r="AI3" s="56"/>
      <c r="AJ3" s="56"/>
      <c r="AK3" s="56"/>
      <c r="AL3" s="56"/>
      <c r="AM3" s="56"/>
      <c r="AN3" s="56"/>
    </row>
    <row r="4" spans="1:40" ht="15" customHeight="1">
      <c r="A4" s="56"/>
      <c r="B4" s="62" t="s">
        <v>753</v>
      </c>
      <c r="C4" s="269" t="s">
        <v>796</v>
      </c>
      <c r="D4" s="56"/>
      <c r="E4" s="248" t="s">
        <v>747</v>
      </c>
      <c r="F4" s="249" t="s">
        <v>178</v>
      </c>
      <c r="G4" s="250" t="s">
        <v>784</v>
      </c>
      <c r="H4" s="246"/>
      <c r="I4" s="61"/>
      <c r="J4" s="268" t="s">
        <v>1700</v>
      </c>
      <c r="K4" s="310">
        <v>1</v>
      </c>
      <c r="L4" s="56"/>
      <c r="M4" s="260" t="s">
        <v>793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60" t="s">
        <v>42</v>
      </c>
      <c r="AA4" s="60" t="s">
        <v>845</v>
      </c>
      <c r="AB4" s="60">
        <v>1</v>
      </c>
      <c r="AC4" s="60" t="s">
        <v>43</v>
      </c>
      <c r="AD4" s="60" t="s">
        <v>44</v>
      </c>
      <c r="AE4" s="60" t="s">
        <v>1124</v>
      </c>
      <c r="AF4" s="60">
        <v>800</v>
      </c>
      <c r="AG4" s="60" t="s">
        <v>846</v>
      </c>
      <c r="AH4" s="56"/>
      <c r="AI4" s="56"/>
      <c r="AJ4" s="56"/>
      <c r="AK4" s="56"/>
      <c r="AL4" s="56"/>
      <c r="AM4" s="56"/>
      <c r="AN4" s="56"/>
    </row>
    <row r="5" spans="1:40" ht="15" customHeight="1">
      <c r="A5" s="56"/>
      <c r="B5" s="62" t="s">
        <v>754</v>
      </c>
      <c r="C5" s="269" t="s">
        <v>1708</v>
      </c>
      <c r="D5" s="56"/>
      <c r="E5" s="248" t="s">
        <v>736</v>
      </c>
      <c r="F5" s="249" t="s">
        <v>697</v>
      </c>
      <c r="G5" s="250" t="s">
        <v>785</v>
      </c>
      <c r="H5" s="246"/>
      <c r="I5" s="61"/>
      <c r="J5" s="268" t="s">
        <v>1789</v>
      </c>
      <c r="K5" s="310">
        <v>2</v>
      </c>
      <c r="L5" s="56"/>
      <c r="M5" s="260" t="s">
        <v>794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60" t="s">
        <v>847</v>
      </c>
      <c r="AA5" s="60" t="s">
        <v>848</v>
      </c>
      <c r="AB5" s="60">
        <v>2</v>
      </c>
      <c r="AC5" s="60" t="s">
        <v>45</v>
      </c>
      <c r="AD5" s="60" t="s">
        <v>1125</v>
      </c>
      <c r="AE5" s="60" t="s">
        <v>46</v>
      </c>
      <c r="AF5" s="60">
        <v>9700</v>
      </c>
      <c r="AG5" s="60" t="s">
        <v>846</v>
      </c>
      <c r="AH5" s="56"/>
      <c r="AI5" s="56"/>
      <c r="AJ5" s="56"/>
      <c r="AK5" s="56"/>
      <c r="AL5" s="56"/>
      <c r="AM5" s="56"/>
      <c r="AN5" s="56"/>
    </row>
    <row r="6" spans="1:40" ht="15" customHeight="1">
      <c r="A6" s="56"/>
      <c r="B6" s="62" t="s">
        <v>752</v>
      </c>
      <c r="C6" s="269">
        <v>23</v>
      </c>
      <c r="D6" s="56"/>
      <c r="E6" s="248"/>
      <c r="F6" s="248" t="s">
        <v>698</v>
      </c>
      <c r="G6" s="250" t="s">
        <v>786</v>
      </c>
      <c r="H6" s="246"/>
      <c r="I6" s="61"/>
      <c r="J6" s="268" t="s">
        <v>1788</v>
      </c>
      <c r="K6" s="310">
        <v>3</v>
      </c>
      <c r="L6" s="56"/>
      <c r="M6" s="260" t="s">
        <v>758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60" t="s">
        <v>847</v>
      </c>
      <c r="AA6" s="60" t="s">
        <v>848</v>
      </c>
      <c r="AB6" s="60">
        <v>3</v>
      </c>
      <c r="AC6" s="60" t="s">
        <v>45</v>
      </c>
      <c r="AD6" s="60" t="s">
        <v>47</v>
      </c>
      <c r="AE6" s="60" t="s">
        <v>849</v>
      </c>
      <c r="AF6" s="60">
        <v>8600</v>
      </c>
      <c r="AG6" s="60" t="s">
        <v>846</v>
      </c>
      <c r="AH6" s="56"/>
      <c r="AI6" s="56"/>
      <c r="AJ6" s="56"/>
      <c r="AK6" s="56"/>
      <c r="AL6" s="56"/>
      <c r="AM6" s="56"/>
      <c r="AN6" s="56"/>
    </row>
    <row r="7" spans="1:40" ht="15" customHeight="1">
      <c r="A7" s="56"/>
      <c r="B7" s="382" t="s">
        <v>755</v>
      </c>
      <c r="C7" s="64" t="s">
        <v>756</v>
      </c>
      <c r="D7" s="56"/>
      <c r="E7" s="248"/>
      <c r="F7" s="248" t="s">
        <v>695</v>
      </c>
      <c r="G7" s="250" t="s">
        <v>787</v>
      </c>
      <c r="H7" s="246"/>
      <c r="I7" s="61"/>
      <c r="J7" s="268" t="s">
        <v>1802</v>
      </c>
      <c r="K7" s="268"/>
      <c r="L7" s="56"/>
      <c r="M7" s="260" t="s">
        <v>759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60">
        <v>4</v>
      </c>
      <c r="AA7" s="60" t="s">
        <v>48</v>
      </c>
      <c r="AB7" s="60">
        <v>4</v>
      </c>
      <c r="AC7" s="60" t="s">
        <v>49</v>
      </c>
      <c r="AD7" s="60" t="s">
        <v>50</v>
      </c>
      <c r="AE7" s="60" t="s">
        <v>850</v>
      </c>
      <c r="AF7" s="60">
        <v>128</v>
      </c>
      <c r="AG7" s="60" t="s">
        <v>51</v>
      </c>
      <c r="AH7" s="56"/>
      <c r="AI7" s="56"/>
      <c r="AJ7" s="56"/>
      <c r="AK7" s="56"/>
      <c r="AL7" s="56"/>
      <c r="AM7" s="56"/>
      <c r="AN7" s="56"/>
    </row>
    <row r="8" spans="1:40" ht="15" customHeight="1">
      <c r="A8" s="56"/>
      <c r="B8" s="382"/>
      <c r="C8" s="64" t="s">
        <v>757</v>
      </c>
      <c r="D8" s="56"/>
      <c r="E8" s="248"/>
      <c r="F8" s="248" t="s">
        <v>734</v>
      </c>
      <c r="G8" s="250" t="s">
        <v>788</v>
      </c>
      <c r="H8" s="246"/>
      <c r="I8" s="61"/>
      <c r="J8" s="268" t="s">
        <v>1818</v>
      </c>
      <c r="K8" s="268"/>
      <c r="L8" s="56"/>
      <c r="M8" s="260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60">
        <v>7</v>
      </c>
      <c r="AA8" s="60" t="s">
        <v>851</v>
      </c>
      <c r="AB8" s="60">
        <v>5</v>
      </c>
      <c r="AC8" s="60" t="s">
        <v>52</v>
      </c>
      <c r="AD8" s="60" t="s">
        <v>53</v>
      </c>
      <c r="AE8" s="60" t="s">
        <v>54</v>
      </c>
      <c r="AF8" s="60">
        <v>2400</v>
      </c>
      <c r="AG8" s="60" t="s">
        <v>1132</v>
      </c>
      <c r="AH8" s="56"/>
      <c r="AI8" s="56"/>
      <c r="AJ8" s="56"/>
      <c r="AK8" s="56"/>
      <c r="AL8" s="56"/>
      <c r="AM8" s="56"/>
      <c r="AN8" s="56"/>
    </row>
    <row r="9" spans="1:40" ht="15" customHeight="1">
      <c r="A9" s="56"/>
      <c r="B9" s="382"/>
      <c r="C9" s="64" t="s">
        <v>798</v>
      </c>
      <c r="D9" s="56"/>
      <c r="E9" s="248"/>
      <c r="F9" s="248" t="s">
        <v>739</v>
      </c>
      <c r="G9" s="250" t="s">
        <v>693</v>
      </c>
      <c r="H9" s="246"/>
      <c r="I9" s="61"/>
      <c r="J9" s="268" t="s">
        <v>823</v>
      </c>
      <c r="K9" s="268"/>
      <c r="L9" s="56"/>
      <c r="M9" s="260"/>
      <c r="N9" s="56"/>
      <c r="O9" s="56">
        <v>4</v>
      </c>
      <c r="P9" s="56" t="s">
        <v>808</v>
      </c>
      <c r="Q9" s="56">
        <v>4</v>
      </c>
      <c r="R9" s="56" t="s">
        <v>809</v>
      </c>
      <c r="S9" s="56" t="s">
        <v>743</v>
      </c>
      <c r="T9" s="56" t="s">
        <v>810</v>
      </c>
      <c r="U9" s="56">
        <v>128</v>
      </c>
      <c r="V9" s="56" t="s">
        <v>811</v>
      </c>
      <c r="W9" s="56"/>
      <c r="X9" s="56"/>
      <c r="Y9" s="56"/>
      <c r="Z9" s="60" t="s">
        <v>55</v>
      </c>
      <c r="AA9" s="60" t="s">
        <v>845</v>
      </c>
      <c r="AB9" s="60">
        <v>6</v>
      </c>
      <c r="AC9" s="60" t="s">
        <v>56</v>
      </c>
      <c r="AD9" s="60" t="s">
        <v>705</v>
      </c>
      <c r="AE9" s="60" t="s">
        <v>57</v>
      </c>
      <c r="AF9" s="60">
        <v>4100</v>
      </c>
      <c r="AG9" s="60" t="s">
        <v>1838</v>
      </c>
      <c r="AH9" s="56"/>
      <c r="AI9" s="56"/>
      <c r="AJ9" s="56"/>
      <c r="AK9" s="56"/>
      <c r="AL9" s="56"/>
      <c r="AM9" s="56"/>
      <c r="AN9" s="56"/>
    </row>
    <row r="10" spans="1:40" ht="15" customHeight="1">
      <c r="A10" s="56"/>
      <c r="B10" s="56"/>
      <c r="C10" s="56"/>
      <c r="D10" s="56"/>
      <c r="E10" s="248"/>
      <c r="F10" s="249"/>
      <c r="G10" s="250" t="s">
        <v>692</v>
      </c>
      <c r="H10" s="246"/>
      <c r="I10" s="61"/>
      <c r="J10" s="268" t="s">
        <v>840</v>
      </c>
      <c r="K10" s="268"/>
      <c r="L10" s="56"/>
      <c r="M10" s="260"/>
      <c r="N10" s="56"/>
      <c r="O10" s="56">
        <v>7</v>
      </c>
      <c r="P10" s="56" t="s">
        <v>812</v>
      </c>
      <c r="Q10" s="56">
        <v>5</v>
      </c>
      <c r="R10" s="56" t="s">
        <v>813</v>
      </c>
      <c r="S10" s="56" t="s">
        <v>814</v>
      </c>
      <c r="T10" s="56" t="s">
        <v>807</v>
      </c>
      <c r="U10" s="56">
        <v>2400</v>
      </c>
      <c r="V10" s="56" t="s">
        <v>815</v>
      </c>
      <c r="W10" s="56"/>
      <c r="X10" s="56"/>
      <c r="Y10" s="56"/>
      <c r="Z10" s="60" t="s">
        <v>55</v>
      </c>
      <c r="AA10" s="60" t="s">
        <v>845</v>
      </c>
      <c r="AB10" s="60">
        <v>7</v>
      </c>
      <c r="AC10" s="60" t="s">
        <v>58</v>
      </c>
      <c r="AD10" s="60" t="s">
        <v>59</v>
      </c>
      <c r="AE10" s="60" t="s">
        <v>60</v>
      </c>
      <c r="AF10" s="60">
        <v>3900</v>
      </c>
      <c r="AG10" s="60" t="s">
        <v>61</v>
      </c>
      <c r="AH10" s="56"/>
      <c r="AI10" s="56"/>
      <c r="AJ10" s="56"/>
      <c r="AK10" s="56"/>
      <c r="AL10" s="56"/>
      <c r="AM10" s="56"/>
      <c r="AN10" s="56"/>
    </row>
    <row r="11" spans="1:40" ht="15" customHeight="1">
      <c r="A11" s="56"/>
      <c r="B11" s="56"/>
      <c r="C11" s="56"/>
      <c r="D11" s="56"/>
      <c r="E11" s="248"/>
      <c r="F11" s="251"/>
      <c r="G11" s="252" t="s">
        <v>727</v>
      </c>
      <c r="H11" s="246"/>
      <c r="I11" s="61"/>
      <c r="J11" s="268" t="s">
        <v>1819</v>
      </c>
      <c r="K11" s="268"/>
      <c r="L11" s="56"/>
      <c r="M11" s="260" t="s">
        <v>744</v>
      </c>
      <c r="N11" s="56"/>
      <c r="O11" s="56" t="s">
        <v>816</v>
      </c>
      <c r="P11" s="56" t="s">
        <v>805</v>
      </c>
      <c r="Q11" s="56">
        <v>6</v>
      </c>
      <c r="R11" s="56" t="s">
        <v>817</v>
      </c>
      <c r="S11" s="56" t="s">
        <v>818</v>
      </c>
      <c r="T11" s="56" t="s">
        <v>819</v>
      </c>
      <c r="U11" s="56">
        <v>4100</v>
      </c>
      <c r="V11" s="56" t="s">
        <v>811</v>
      </c>
      <c r="W11" s="56"/>
      <c r="X11" s="56"/>
      <c r="Y11" s="56"/>
      <c r="Z11" s="60" t="s">
        <v>62</v>
      </c>
      <c r="AA11" s="60" t="s">
        <v>848</v>
      </c>
      <c r="AB11" s="60">
        <v>8</v>
      </c>
      <c r="AC11" s="60" t="s">
        <v>63</v>
      </c>
      <c r="AD11" s="60" t="s">
        <v>64</v>
      </c>
      <c r="AE11" s="60" t="s">
        <v>60</v>
      </c>
      <c r="AF11" s="60">
        <v>5000</v>
      </c>
      <c r="AG11" s="60" t="s">
        <v>846</v>
      </c>
      <c r="AH11" s="56"/>
      <c r="AI11" s="56"/>
      <c r="AJ11" s="56"/>
      <c r="AK11" s="56"/>
      <c r="AL11" s="56"/>
      <c r="AM11" s="56"/>
      <c r="AN11" s="56"/>
    </row>
    <row r="12" spans="1:40" ht="15" customHeight="1">
      <c r="A12" s="56"/>
      <c r="B12" s="56"/>
      <c r="C12" s="56"/>
      <c r="D12" s="56"/>
      <c r="E12" s="248"/>
      <c r="F12" s="248"/>
      <c r="G12" s="252" t="s">
        <v>728</v>
      </c>
      <c r="H12" s="246"/>
      <c r="I12" s="61"/>
      <c r="J12" s="268" t="s">
        <v>1807</v>
      </c>
      <c r="K12" s="268"/>
      <c r="L12" s="56"/>
      <c r="M12" s="260" t="s">
        <v>789</v>
      </c>
      <c r="N12" s="56"/>
      <c r="O12" s="56" t="s">
        <v>816</v>
      </c>
      <c r="P12" s="56" t="s">
        <v>805</v>
      </c>
      <c r="Q12" s="56">
        <v>7</v>
      </c>
      <c r="R12" s="56" t="s">
        <v>820</v>
      </c>
      <c r="S12" s="56" t="s">
        <v>821</v>
      </c>
      <c r="T12" s="56" t="s">
        <v>822</v>
      </c>
      <c r="U12" s="56">
        <v>3900</v>
      </c>
      <c r="V12" s="56" t="s">
        <v>823</v>
      </c>
      <c r="W12" s="56"/>
      <c r="X12" s="56"/>
      <c r="Y12" s="56"/>
      <c r="Z12" s="60" t="s">
        <v>62</v>
      </c>
      <c r="AA12" s="60" t="s">
        <v>848</v>
      </c>
      <c r="AB12" s="60">
        <v>9</v>
      </c>
      <c r="AC12" s="60" t="s">
        <v>65</v>
      </c>
      <c r="AD12" s="60" t="s">
        <v>66</v>
      </c>
      <c r="AE12" s="60" t="s">
        <v>60</v>
      </c>
      <c r="AF12" s="60">
        <v>4900</v>
      </c>
      <c r="AG12" s="60" t="s">
        <v>61</v>
      </c>
      <c r="AH12" s="56"/>
      <c r="AI12" s="56"/>
      <c r="AJ12" s="56"/>
      <c r="AK12" s="56"/>
      <c r="AL12" s="56"/>
      <c r="AM12" s="56"/>
      <c r="AN12" s="56"/>
    </row>
    <row r="13" spans="1:40" ht="15" customHeight="1">
      <c r="A13" s="56"/>
      <c r="B13" s="56"/>
      <c r="C13" s="56"/>
      <c r="D13" s="56"/>
      <c r="E13" s="248"/>
      <c r="F13" s="248"/>
      <c r="G13" s="252" t="s">
        <v>729</v>
      </c>
      <c r="H13" s="246"/>
      <c r="I13" s="61"/>
      <c r="J13" s="268" t="s">
        <v>1810</v>
      </c>
      <c r="K13" s="268"/>
      <c r="L13" s="56"/>
      <c r="M13" s="260" t="s">
        <v>1586</v>
      </c>
      <c r="N13" s="56"/>
      <c r="O13" s="56" t="s">
        <v>816</v>
      </c>
      <c r="P13" s="56" t="s">
        <v>805</v>
      </c>
      <c r="Q13" s="56">
        <v>8</v>
      </c>
      <c r="R13" s="56" t="s">
        <v>824</v>
      </c>
      <c r="S13" s="56" t="s">
        <v>825</v>
      </c>
      <c r="T13" s="56" t="s">
        <v>822</v>
      </c>
      <c r="U13" s="56">
        <v>5000</v>
      </c>
      <c r="V13" s="56" t="s">
        <v>806</v>
      </c>
      <c r="W13" s="56"/>
      <c r="X13" s="56"/>
      <c r="Y13" s="56"/>
      <c r="Z13" s="60" t="s">
        <v>62</v>
      </c>
      <c r="AA13" s="60" t="s">
        <v>848</v>
      </c>
      <c r="AB13" s="60">
        <v>10</v>
      </c>
      <c r="AC13" s="60" t="s">
        <v>67</v>
      </c>
      <c r="AD13" s="60" t="s">
        <v>68</v>
      </c>
      <c r="AE13" s="60" t="s">
        <v>60</v>
      </c>
      <c r="AF13" s="60">
        <v>4100</v>
      </c>
      <c r="AG13" s="60" t="s">
        <v>846</v>
      </c>
      <c r="AH13" s="56"/>
      <c r="AI13" s="56"/>
      <c r="AJ13" s="56"/>
      <c r="AK13" s="56"/>
      <c r="AL13" s="56"/>
      <c r="AM13" s="56"/>
      <c r="AN13" s="56"/>
    </row>
    <row r="14" spans="1:40" ht="15" customHeight="1">
      <c r="A14" s="56"/>
      <c r="B14" s="56"/>
      <c r="C14" s="56"/>
      <c r="D14" s="56"/>
      <c r="E14" s="248"/>
      <c r="F14" s="248"/>
      <c r="G14" s="252" t="s">
        <v>730</v>
      </c>
      <c r="H14" s="246"/>
      <c r="I14" s="61"/>
      <c r="J14" s="268" t="s">
        <v>1811</v>
      </c>
      <c r="K14" s="268"/>
      <c r="L14" s="56"/>
      <c r="M14" s="260" t="s">
        <v>751</v>
      </c>
      <c r="N14" s="56"/>
      <c r="O14" s="56" t="s">
        <v>816</v>
      </c>
      <c r="P14" s="56" t="s">
        <v>805</v>
      </c>
      <c r="Q14" s="56">
        <v>9</v>
      </c>
      <c r="R14" s="56" t="s">
        <v>826</v>
      </c>
      <c r="S14" s="56" t="s">
        <v>827</v>
      </c>
      <c r="T14" s="56" t="s">
        <v>822</v>
      </c>
      <c r="U14" s="56">
        <v>4900</v>
      </c>
      <c r="V14" s="56" t="s">
        <v>823</v>
      </c>
      <c r="W14" s="56"/>
      <c r="X14" s="56"/>
      <c r="Y14" s="56"/>
      <c r="Z14" s="60" t="s">
        <v>62</v>
      </c>
      <c r="AA14" s="60" t="s">
        <v>848</v>
      </c>
      <c r="AB14" s="60">
        <v>11</v>
      </c>
      <c r="AC14" s="60" t="s">
        <v>69</v>
      </c>
      <c r="AD14" s="60" t="s">
        <v>70</v>
      </c>
      <c r="AE14" s="60" t="s">
        <v>71</v>
      </c>
      <c r="AF14" s="60">
        <v>1990</v>
      </c>
      <c r="AG14" s="60" t="s">
        <v>51</v>
      </c>
      <c r="AH14" s="56"/>
      <c r="AI14" s="56"/>
      <c r="AJ14" s="56"/>
      <c r="AK14" s="56"/>
      <c r="AL14" s="56"/>
      <c r="AM14" s="56"/>
      <c r="AN14" s="56"/>
    </row>
    <row r="15" spans="1:40" ht="15" customHeight="1">
      <c r="A15" s="56"/>
      <c r="B15" s="56"/>
      <c r="C15" s="56"/>
      <c r="D15" s="56"/>
      <c r="E15" s="248"/>
      <c r="F15" s="251"/>
      <c r="G15" s="252" t="s">
        <v>731</v>
      </c>
      <c r="H15" s="246"/>
      <c r="I15" s="61"/>
      <c r="J15" s="268" t="s">
        <v>1796</v>
      </c>
      <c r="K15" s="268"/>
      <c r="L15" s="56"/>
      <c r="M15" s="260" t="s">
        <v>790</v>
      </c>
      <c r="N15" s="56"/>
      <c r="O15" s="56" t="s">
        <v>816</v>
      </c>
      <c r="P15" s="56" t="s">
        <v>805</v>
      </c>
      <c r="Q15" s="56">
        <v>10</v>
      </c>
      <c r="R15" s="56" t="s">
        <v>828</v>
      </c>
      <c r="S15" s="56" t="s">
        <v>829</v>
      </c>
      <c r="T15" s="56" t="s">
        <v>822</v>
      </c>
      <c r="U15" s="56">
        <v>4100</v>
      </c>
      <c r="V15" s="56" t="s">
        <v>806</v>
      </c>
      <c r="W15" s="56"/>
      <c r="X15" s="56"/>
      <c r="Y15" s="56"/>
      <c r="Z15" s="60">
        <v>1</v>
      </c>
      <c r="AA15" s="60" t="s">
        <v>848</v>
      </c>
      <c r="AB15" s="60">
        <v>12</v>
      </c>
      <c r="AC15" s="60" t="s">
        <v>72</v>
      </c>
      <c r="AD15" s="60" t="s">
        <v>73</v>
      </c>
      <c r="AE15" s="60" t="s">
        <v>74</v>
      </c>
      <c r="AF15" s="60">
        <v>550</v>
      </c>
      <c r="AG15" s="60" t="s">
        <v>846</v>
      </c>
      <c r="AH15" s="56"/>
      <c r="AI15" s="56"/>
      <c r="AJ15" s="56"/>
      <c r="AK15" s="56"/>
      <c r="AL15" s="56"/>
      <c r="AM15" s="56"/>
      <c r="AN15" s="56"/>
    </row>
    <row r="16" spans="1:40" ht="15" customHeight="1">
      <c r="A16" s="56"/>
      <c r="B16" s="56"/>
      <c r="C16" s="56"/>
      <c r="D16" s="56"/>
      <c r="E16" s="248"/>
      <c r="F16" s="248"/>
      <c r="G16" s="252" t="s">
        <v>732</v>
      </c>
      <c r="H16" s="246"/>
      <c r="I16" s="61"/>
      <c r="J16" s="268" t="s">
        <v>1797</v>
      </c>
      <c r="K16" s="268"/>
      <c r="L16" s="56"/>
      <c r="M16" s="260" t="s">
        <v>791</v>
      </c>
      <c r="N16" s="56"/>
      <c r="O16" s="56" t="s">
        <v>816</v>
      </c>
      <c r="P16" s="56" t="s">
        <v>805</v>
      </c>
      <c r="Q16" s="56">
        <v>11</v>
      </c>
      <c r="R16" s="56" t="s">
        <v>830</v>
      </c>
      <c r="S16" s="56" t="s">
        <v>831</v>
      </c>
      <c r="T16" s="56" t="s">
        <v>832</v>
      </c>
      <c r="U16" s="56">
        <v>1990</v>
      </c>
      <c r="V16" s="56" t="s">
        <v>811</v>
      </c>
      <c r="W16" s="56"/>
      <c r="X16" s="56"/>
      <c r="Y16" s="56"/>
      <c r="Z16" s="60">
        <v>1</v>
      </c>
      <c r="AA16" s="60" t="s">
        <v>848</v>
      </c>
      <c r="AB16" s="60">
        <v>13</v>
      </c>
      <c r="AC16" s="60" t="s">
        <v>75</v>
      </c>
      <c r="AD16" s="60" t="s">
        <v>73</v>
      </c>
      <c r="AE16" s="60" t="s">
        <v>74</v>
      </c>
      <c r="AF16" s="60">
        <v>1029</v>
      </c>
      <c r="AG16" s="60" t="s">
        <v>61</v>
      </c>
      <c r="AH16" s="56"/>
      <c r="AI16" s="56"/>
      <c r="AJ16" s="56"/>
      <c r="AK16" s="56"/>
      <c r="AL16" s="56"/>
      <c r="AM16" s="56"/>
      <c r="AN16" s="56"/>
    </row>
    <row r="17" spans="1:40" ht="15" customHeight="1">
      <c r="A17" s="56"/>
      <c r="B17" s="56"/>
      <c r="C17" s="56"/>
      <c r="D17" s="56"/>
      <c r="E17" s="248"/>
      <c r="F17" s="248"/>
      <c r="G17" s="252" t="s">
        <v>733</v>
      </c>
      <c r="H17" s="246"/>
      <c r="I17" s="61"/>
      <c r="J17" s="268" t="s">
        <v>1798</v>
      </c>
      <c r="K17" s="268"/>
      <c r="L17" s="56"/>
      <c r="M17" s="260" t="s">
        <v>792</v>
      </c>
      <c r="N17" s="56"/>
      <c r="O17" s="56">
        <v>1</v>
      </c>
      <c r="P17" s="56" t="s">
        <v>805</v>
      </c>
      <c r="Q17" s="56">
        <v>12</v>
      </c>
      <c r="R17" s="56" t="s">
        <v>833</v>
      </c>
      <c r="S17" s="56" t="s">
        <v>834</v>
      </c>
      <c r="T17" s="56" t="s">
        <v>835</v>
      </c>
      <c r="U17" s="56">
        <v>550</v>
      </c>
      <c r="V17" s="56" t="s">
        <v>806</v>
      </c>
      <c r="W17" s="56"/>
      <c r="X17" s="56"/>
      <c r="Y17" s="56"/>
      <c r="Z17" s="60">
        <v>1</v>
      </c>
      <c r="AA17" s="60" t="s">
        <v>848</v>
      </c>
      <c r="AB17" s="60">
        <v>14</v>
      </c>
      <c r="AC17" s="60" t="s">
        <v>76</v>
      </c>
      <c r="AD17" s="60" t="s">
        <v>77</v>
      </c>
      <c r="AE17" s="60" t="s">
        <v>78</v>
      </c>
      <c r="AF17" s="60">
        <v>1343</v>
      </c>
      <c r="AG17" s="60" t="s">
        <v>853</v>
      </c>
      <c r="AH17" s="56"/>
      <c r="AI17" s="56"/>
      <c r="AJ17" s="56"/>
      <c r="AK17" s="56"/>
      <c r="AL17" s="56"/>
      <c r="AM17" s="56"/>
      <c r="AN17" s="56"/>
    </row>
    <row r="18" spans="1:40" ht="15" customHeight="1">
      <c r="A18" s="56"/>
      <c r="B18" s="56"/>
      <c r="C18" s="56"/>
      <c r="D18" s="56"/>
      <c r="E18" s="248"/>
      <c r="F18" s="251"/>
      <c r="G18" s="252" t="s">
        <v>735</v>
      </c>
      <c r="H18" s="246"/>
      <c r="I18" s="61"/>
      <c r="J18" s="268" t="s">
        <v>1799</v>
      </c>
      <c r="K18" s="268"/>
      <c r="L18" s="56"/>
      <c r="M18" s="260" t="s">
        <v>1128</v>
      </c>
      <c r="N18" s="56"/>
      <c r="O18" s="56">
        <v>1</v>
      </c>
      <c r="P18" s="56" t="s">
        <v>805</v>
      </c>
      <c r="Q18" s="56">
        <v>13</v>
      </c>
      <c r="R18" s="56" t="s">
        <v>836</v>
      </c>
      <c r="S18" s="56" t="s">
        <v>834</v>
      </c>
      <c r="T18" s="56" t="s">
        <v>835</v>
      </c>
      <c r="U18" s="56">
        <v>1029</v>
      </c>
      <c r="V18" s="56" t="s">
        <v>823</v>
      </c>
      <c r="W18" s="56"/>
      <c r="X18" s="56"/>
      <c r="Y18" s="56"/>
      <c r="Z18" s="60">
        <v>1</v>
      </c>
      <c r="AA18" s="60" t="s">
        <v>848</v>
      </c>
      <c r="AB18" s="60">
        <v>15</v>
      </c>
      <c r="AC18" s="60" t="s">
        <v>76</v>
      </c>
      <c r="AD18" s="60" t="s">
        <v>79</v>
      </c>
      <c r="AE18" s="60" t="s">
        <v>78</v>
      </c>
      <c r="AF18" s="60">
        <v>1500</v>
      </c>
      <c r="AG18" s="60" t="s">
        <v>846</v>
      </c>
      <c r="AH18" s="56"/>
      <c r="AI18" s="56"/>
      <c r="AJ18" s="56"/>
      <c r="AK18" s="56"/>
      <c r="AL18" s="56"/>
      <c r="AM18" s="56"/>
      <c r="AN18" s="56"/>
    </row>
    <row r="19" spans="1:40" ht="15" customHeight="1">
      <c r="A19" s="56"/>
      <c r="B19" s="56"/>
      <c r="C19" s="56"/>
      <c r="D19" s="56"/>
      <c r="E19" s="248"/>
      <c r="F19" s="248"/>
      <c r="G19" s="250" t="s">
        <v>742</v>
      </c>
      <c r="H19" s="246"/>
      <c r="I19" s="61"/>
      <c r="J19" s="268" t="s">
        <v>1800</v>
      </c>
      <c r="K19" s="268"/>
      <c r="L19" s="56"/>
      <c r="M19" s="260" t="s">
        <v>574</v>
      </c>
      <c r="N19" s="56"/>
      <c r="O19" s="56">
        <v>1</v>
      </c>
      <c r="P19" s="56" t="s">
        <v>805</v>
      </c>
      <c r="Q19" s="56">
        <v>14</v>
      </c>
      <c r="R19" s="56" t="s">
        <v>837</v>
      </c>
      <c r="S19" s="56" t="s">
        <v>838</v>
      </c>
      <c r="T19" s="56" t="s">
        <v>839</v>
      </c>
      <c r="U19" s="56">
        <v>1343</v>
      </c>
      <c r="V19" s="56" t="s">
        <v>840</v>
      </c>
      <c r="W19" s="56"/>
      <c r="X19" s="56"/>
      <c r="Y19" s="56"/>
      <c r="Z19" s="60">
        <v>1</v>
      </c>
      <c r="AA19" s="60" t="s">
        <v>848</v>
      </c>
      <c r="AB19" s="60">
        <v>16</v>
      </c>
      <c r="AC19" s="60" t="s">
        <v>80</v>
      </c>
      <c r="AD19" s="60" t="s">
        <v>81</v>
      </c>
      <c r="AE19" s="60" t="s">
        <v>71</v>
      </c>
      <c r="AF19" s="60">
        <v>415</v>
      </c>
      <c r="AG19" s="60" t="s">
        <v>846</v>
      </c>
      <c r="AH19" s="56"/>
      <c r="AI19" s="56"/>
      <c r="AJ19" s="56"/>
      <c r="AK19" s="56"/>
      <c r="AL19" s="56"/>
      <c r="AM19" s="56"/>
      <c r="AN19" s="56"/>
    </row>
    <row r="20" spans="1:40" ht="15" customHeight="1">
      <c r="A20" s="56"/>
      <c r="B20" s="56"/>
      <c r="C20" s="56"/>
      <c r="D20" s="56"/>
      <c r="E20" s="253"/>
      <c r="F20" s="249"/>
      <c r="G20" s="250" t="s">
        <v>179</v>
      </c>
      <c r="H20" s="246"/>
      <c r="I20" s="61"/>
      <c r="J20" s="268" t="s">
        <v>1801</v>
      </c>
      <c r="K20" s="268"/>
      <c r="L20" s="56"/>
      <c r="M20" s="260" t="s">
        <v>573</v>
      </c>
      <c r="N20" s="56"/>
      <c r="O20" s="56">
        <v>1</v>
      </c>
      <c r="P20" s="56" t="s">
        <v>805</v>
      </c>
      <c r="Q20" s="56">
        <v>15</v>
      </c>
      <c r="R20" s="56" t="s">
        <v>837</v>
      </c>
      <c r="S20" s="56" t="s">
        <v>841</v>
      </c>
      <c r="T20" s="56" t="s">
        <v>839</v>
      </c>
      <c r="U20" s="56">
        <v>1500</v>
      </c>
      <c r="V20" s="56" t="s">
        <v>806</v>
      </c>
      <c r="W20" s="56"/>
      <c r="X20" s="56"/>
      <c r="Y20" s="56"/>
      <c r="Z20" s="60">
        <v>1</v>
      </c>
      <c r="AA20" s="60" t="s">
        <v>848</v>
      </c>
      <c r="AB20" s="60">
        <v>17</v>
      </c>
      <c r="AC20" s="60" t="s">
        <v>80</v>
      </c>
      <c r="AD20" s="60" t="s">
        <v>82</v>
      </c>
      <c r="AE20" s="60" t="s">
        <v>71</v>
      </c>
      <c r="AF20" s="60">
        <v>440</v>
      </c>
      <c r="AG20" s="60" t="s">
        <v>846</v>
      </c>
      <c r="AH20" s="56"/>
      <c r="AI20" s="56"/>
      <c r="AJ20" s="56"/>
      <c r="AK20" s="56"/>
      <c r="AL20" s="56"/>
      <c r="AM20" s="56"/>
      <c r="AN20" s="56"/>
    </row>
    <row r="21" spans="1:40" ht="15" customHeight="1">
      <c r="A21" s="56"/>
      <c r="B21" s="56"/>
      <c r="C21" s="56"/>
      <c r="D21" s="56"/>
      <c r="E21" s="248"/>
      <c r="F21" s="249"/>
      <c r="G21" s="250" t="s">
        <v>721</v>
      </c>
      <c r="H21" s="246"/>
      <c r="I21" s="61"/>
      <c r="J21" s="268" t="s">
        <v>1793</v>
      </c>
      <c r="K21" s="268"/>
      <c r="L21" s="56"/>
      <c r="M21" s="260" t="s">
        <v>290</v>
      </c>
      <c r="N21" s="56"/>
      <c r="O21" s="56">
        <v>1</v>
      </c>
      <c r="P21" s="56" t="s">
        <v>805</v>
      </c>
      <c r="Q21" s="56">
        <v>16</v>
      </c>
      <c r="R21" s="56" t="s">
        <v>842</v>
      </c>
      <c r="S21" s="56" t="s">
        <v>843</v>
      </c>
      <c r="T21" s="56" t="s">
        <v>832</v>
      </c>
      <c r="U21" s="56">
        <v>415</v>
      </c>
      <c r="V21" s="56" t="s">
        <v>806</v>
      </c>
      <c r="W21" s="56"/>
      <c r="X21" s="56"/>
      <c r="Y21" s="56"/>
      <c r="Z21" s="60" t="s">
        <v>847</v>
      </c>
      <c r="AA21" s="60" t="s">
        <v>848</v>
      </c>
      <c r="AB21" s="60">
        <v>18</v>
      </c>
      <c r="AC21" s="60" t="s">
        <v>854</v>
      </c>
      <c r="AD21" s="60" t="s">
        <v>855</v>
      </c>
      <c r="AE21" s="60" t="s">
        <v>856</v>
      </c>
      <c r="AF21" s="60">
        <v>420</v>
      </c>
      <c r="AG21" s="60" t="s">
        <v>846</v>
      </c>
      <c r="AH21" s="56"/>
      <c r="AI21" s="56"/>
      <c r="AJ21" s="56"/>
      <c r="AK21" s="56"/>
      <c r="AL21" s="56"/>
      <c r="AM21" s="56"/>
      <c r="AN21" s="56"/>
    </row>
    <row r="22" spans="1:40" ht="15" customHeight="1">
      <c r="A22" s="56"/>
      <c r="B22" s="56"/>
      <c r="C22" s="56"/>
      <c r="D22" s="56"/>
      <c r="E22" s="248"/>
      <c r="F22" s="248"/>
      <c r="G22" s="250" t="s">
        <v>723</v>
      </c>
      <c r="H22" s="246"/>
      <c r="I22" s="61"/>
      <c r="J22" s="268" t="s">
        <v>1812</v>
      </c>
      <c r="K22" s="268"/>
      <c r="L22" s="56"/>
      <c r="M22" s="260" t="s">
        <v>309</v>
      </c>
      <c r="N22" s="56"/>
      <c r="O22" s="56">
        <v>1</v>
      </c>
      <c r="P22" s="56" t="s">
        <v>805</v>
      </c>
      <c r="Q22" s="56">
        <v>17</v>
      </c>
      <c r="R22" s="56" t="s">
        <v>842</v>
      </c>
      <c r="S22" s="56" t="s">
        <v>844</v>
      </c>
      <c r="T22" s="56" t="s">
        <v>832</v>
      </c>
      <c r="U22" s="56">
        <v>440</v>
      </c>
      <c r="V22" s="56" t="s">
        <v>806</v>
      </c>
      <c r="W22" s="56"/>
      <c r="X22" s="56"/>
      <c r="Y22" s="56"/>
      <c r="Z22" s="60" t="s">
        <v>847</v>
      </c>
      <c r="AA22" s="60" t="s">
        <v>848</v>
      </c>
      <c r="AB22" s="60">
        <v>19</v>
      </c>
      <c r="AC22" s="60" t="s">
        <v>857</v>
      </c>
      <c r="AD22" s="60" t="s">
        <v>858</v>
      </c>
      <c r="AE22" s="60" t="s">
        <v>859</v>
      </c>
      <c r="AF22" s="60">
        <v>448</v>
      </c>
      <c r="AG22" s="60" t="s">
        <v>853</v>
      </c>
      <c r="AH22" s="56"/>
      <c r="AI22" s="56"/>
      <c r="AJ22" s="56"/>
      <c r="AK22" s="56"/>
      <c r="AL22" s="56"/>
      <c r="AM22" s="56"/>
      <c r="AN22" s="56"/>
    </row>
    <row r="23" spans="1:40" ht="15" customHeight="1">
      <c r="A23" s="56"/>
      <c r="B23" s="56"/>
      <c r="C23" s="56"/>
      <c r="D23" s="56"/>
      <c r="E23" s="248"/>
      <c r="F23" s="248"/>
      <c r="G23" s="252" t="s">
        <v>295</v>
      </c>
      <c r="H23" s="246"/>
      <c r="I23" s="61"/>
      <c r="J23" s="268" t="s">
        <v>1813</v>
      </c>
      <c r="K23" s="268"/>
      <c r="L23" s="56"/>
      <c r="M23" s="260" t="s">
        <v>1585</v>
      </c>
      <c r="N23" s="56"/>
      <c r="O23" s="56" t="s">
        <v>847</v>
      </c>
      <c r="P23" s="56" t="s">
        <v>848</v>
      </c>
      <c r="Q23" s="56">
        <v>18</v>
      </c>
      <c r="R23" s="56" t="s">
        <v>854</v>
      </c>
      <c r="S23" s="56" t="s">
        <v>855</v>
      </c>
      <c r="T23" s="56" t="s">
        <v>856</v>
      </c>
      <c r="U23" s="56">
        <v>420</v>
      </c>
      <c r="V23" s="56" t="s">
        <v>846</v>
      </c>
      <c r="W23" s="56"/>
      <c r="X23" s="56"/>
      <c r="Y23" s="56"/>
      <c r="Z23" s="60" t="s">
        <v>860</v>
      </c>
      <c r="AA23" s="60" t="s">
        <v>861</v>
      </c>
      <c r="AB23" s="60">
        <v>20</v>
      </c>
      <c r="AC23" s="60" t="s">
        <v>862</v>
      </c>
      <c r="AD23" s="60" t="s">
        <v>863</v>
      </c>
      <c r="AE23" s="60" t="s">
        <v>849</v>
      </c>
      <c r="AF23" s="60">
        <v>347</v>
      </c>
      <c r="AG23" s="60" t="s">
        <v>864</v>
      </c>
      <c r="AH23" s="56"/>
      <c r="AI23" s="56"/>
      <c r="AJ23" s="56"/>
      <c r="AK23" s="56"/>
      <c r="AL23" s="56"/>
      <c r="AM23" s="56"/>
      <c r="AN23" s="56"/>
    </row>
    <row r="24" spans="1:40" ht="15" customHeight="1">
      <c r="A24" s="56"/>
      <c r="B24" s="56"/>
      <c r="C24" s="56"/>
      <c r="D24" s="56"/>
      <c r="E24" s="248"/>
      <c r="F24" s="251"/>
      <c r="G24" s="250" t="s">
        <v>181</v>
      </c>
      <c r="H24" s="246"/>
      <c r="I24" s="61"/>
      <c r="J24" s="268" t="s">
        <v>1795</v>
      </c>
      <c r="K24" s="268"/>
      <c r="L24" s="56"/>
      <c r="M24" s="56"/>
      <c r="N24" s="56"/>
      <c r="O24" s="56" t="s">
        <v>847</v>
      </c>
      <c r="P24" s="56" t="s">
        <v>848</v>
      </c>
      <c r="Q24" s="56">
        <v>19</v>
      </c>
      <c r="R24" s="56" t="s">
        <v>857</v>
      </c>
      <c r="S24" s="56" t="s">
        <v>858</v>
      </c>
      <c r="T24" s="56" t="s">
        <v>859</v>
      </c>
      <c r="U24" s="56">
        <v>448</v>
      </c>
      <c r="V24" s="56" t="s">
        <v>853</v>
      </c>
      <c r="W24" s="56"/>
      <c r="X24" s="56"/>
      <c r="Y24" s="56"/>
      <c r="Z24" s="60">
        <v>3</v>
      </c>
      <c r="AA24" s="60" t="s">
        <v>861</v>
      </c>
      <c r="AB24" s="60">
        <v>21</v>
      </c>
      <c r="AC24" s="60" t="s">
        <v>865</v>
      </c>
      <c r="AD24" s="60" t="s">
        <v>866</v>
      </c>
      <c r="AE24" s="60" t="s">
        <v>850</v>
      </c>
      <c r="AF24" s="60">
        <v>440</v>
      </c>
      <c r="AG24" s="60" t="s">
        <v>867</v>
      </c>
      <c r="AH24" s="56"/>
      <c r="AI24" s="56"/>
      <c r="AJ24" s="56"/>
      <c r="AK24" s="56"/>
      <c r="AL24" s="56"/>
      <c r="AM24" s="56"/>
      <c r="AN24" s="56"/>
    </row>
    <row r="25" spans="1:40" ht="15" customHeight="1">
      <c r="A25" s="56"/>
      <c r="B25" s="56"/>
      <c r="C25" s="56"/>
      <c r="D25" s="56"/>
      <c r="E25" s="248"/>
      <c r="F25" s="248"/>
      <c r="G25" s="252" t="s">
        <v>737</v>
      </c>
      <c r="H25" s="246"/>
      <c r="I25" s="61"/>
      <c r="J25" s="268" t="s">
        <v>1794</v>
      </c>
      <c r="K25" s="268"/>
      <c r="L25" s="56"/>
      <c r="M25" s="56"/>
      <c r="N25" s="56"/>
      <c r="O25" s="56" t="s">
        <v>860</v>
      </c>
      <c r="P25" s="56" t="s">
        <v>861</v>
      </c>
      <c r="Q25" s="56">
        <v>20</v>
      </c>
      <c r="R25" s="56" t="s">
        <v>862</v>
      </c>
      <c r="S25" s="56" t="s">
        <v>863</v>
      </c>
      <c r="T25" s="56" t="s">
        <v>849</v>
      </c>
      <c r="U25" s="56">
        <v>347</v>
      </c>
      <c r="V25" s="56" t="s">
        <v>864</v>
      </c>
      <c r="W25" s="56"/>
      <c r="X25" s="56"/>
      <c r="Y25" s="56"/>
      <c r="Z25" s="60">
        <v>7</v>
      </c>
      <c r="AA25" s="60" t="s">
        <v>851</v>
      </c>
      <c r="AB25" s="60">
        <v>22</v>
      </c>
      <c r="AC25" s="60" t="s">
        <v>868</v>
      </c>
      <c r="AD25" s="60" t="s">
        <v>869</v>
      </c>
      <c r="AE25" s="60" t="s">
        <v>849</v>
      </c>
      <c r="AF25" s="60">
        <v>4700</v>
      </c>
      <c r="AG25" s="60" t="s">
        <v>852</v>
      </c>
      <c r="AH25" s="56"/>
      <c r="AI25" s="56"/>
      <c r="AJ25" s="56"/>
      <c r="AK25" s="56"/>
      <c r="AL25" s="56"/>
      <c r="AM25" s="56"/>
      <c r="AN25" s="56"/>
    </row>
    <row r="26" spans="1:40" ht="15" customHeight="1">
      <c r="A26" s="56"/>
      <c r="B26" s="56"/>
      <c r="C26" s="56"/>
      <c r="D26" s="56"/>
      <c r="E26" s="248"/>
      <c r="F26" s="248"/>
      <c r="G26" s="252" t="s">
        <v>738</v>
      </c>
      <c r="H26" s="246"/>
      <c r="I26" s="61"/>
      <c r="J26" s="268" t="s">
        <v>1791</v>
      </c>
      <c r="K26" s="268"/>
      <c r="L26" s="56"/>
      <c r="M26" s="56"/>
      <c r="N26" s="56"/>
      <c r="O26" s="56">
        <v>3</v>
      </c>
      <c r="P26" s="56" t="s">
        <v>861</v>
      </c>
      <c r="Q26" s="56">
        <v>21</v>
      </c>
      <c r="R26" s="56" t="s">
        <v>865</v>
      </c>
      <c r="S26" s="56" t="s">
        <v>866</v>
      </c>
      <c r="T26" s="56" t="s">
        <v>850</v>
      </c>
      <c r="U26" s="56">
        <v>440</v>
      </c>
      <c r="V26" s="56" t="s">
        <v>867</v>
      </c>
      <c r="W26" s="56"/>
      <c r="X26" s="56"/>
      <c r="Y26" s="56"/>
      <c r="Z26" s="60">
        <v>11</v>
      </c>
      <c r="AA26" s="60" t="s">
        <v>870</v>
      </c>
      <c r="AB26" s="60">
        <v>23</v>
      </c>
      <c r="AC26" s="60" t="s">
        <v>871</v>
      </c>
      <c r="AD26" s="60"/>
      <c r="AE26" s="60" t="s">
        <v>850</v>
      </c>
      <c r="AF26" s="60">
        <v>2470</v>
      </c>
      <c r="AG26" s="60" t="s">
        <v>872</v>
      </c>
      <c r="AH26" s="56"/>
      <c r="AI26" s="56"/>
      <c r="AJ26" s="56"/>
      <c r="AK26" s="56"/>
      <c r="AL26" s="56"/>
      <c r="AM26" s="56"/>
      <c r="AN26" s="56"/>
    </row>
    <row r="27" spans="1:40" ht="15" customHeight="1">
      <c r="A27" s="56"/>
      <c r="B27" s="56"/>
      <c r="C27" s="56"/>
      <c r="D27" s="56"/>
      <c r="E27" s="248"/>
      <c r="F27" s="249"/>
      <c r="G27" s="252" t="s">
        <v>740</v>
      </c>
      <c r="H27" s="246"/>
      <c r="I27" s="61"/>
      <c r="J27" s="268" t="s">
        <v>1814</v>
      </c>
      <c r="K27" s="268"/>
      <c r="L27" s="56"/>
      <c r="M27" s="56"/>
      <c r="N27" s="56"/>
      <c r="O27" s="56">
        <v>7</v>
      </c>
      <c r="P27" s="56" t="s">
        <v>851</v>
      </c>
      <c r="Q27" s="56">
        <v>22</v>
      </c>
      <c r="R27" s="56" t="s">
        <v>868</v>
      </c>
      <c r="S27" s="56" t="s">
        <v>869</v>
      </c>
      <c r="T27" s="56" t="s">
        <v>849</v>
      </c>
      <c r="U27" s="56">
        <v>4700</v>
      </c>
      <c r="V27" s="56" t="s">
        <v>852</v>
      </c>
      <c r="W27" s="56"/>
      <c r="X27" s="56"/>
      <c r="Y27" s="56"/>
      <c r="Z27" s="60">
        <v>11</v>
      </c>
      <c r="AA27" s="60" t="s">
        <v>870</v>
      </c>
      <c r="AB27" s="60">
        <v>24</v>
      </c>
      <c r="AC27" s="60" t="s">
        <v>83</v>
      </c>
      <c r="AD27" s="60" t="s">
        <v>873</v>
      </c>
      <c r="AE27" s="60" t="s">
        <v>874</v>
      </c>
      <c r="AF27" s="60">
        <v>2630</v>
      </c>
      <c r="AG27" s="60" t="s">
        <v>875</v>
      </c>
      <c r="AH27" s="56"/>
      <c r="AI27" s="56"/>
      <c r="AJ27" s="56"/>
      <c r="AK27" s="56"/>
      <c r="AL27" s="56"/>
      <c r="AM27" s="56"/>
      <c r="AN27" s="56"/>
    </row>
    <row r="28" spans="1:40" ht="15" customHeight="1">
      <c r="A28" s="56"/>
      <c r="B28" s="56"/>
      <c r="C28" s="56"/>
      <c r="D28" s="56"/>
      <c r="E28" s="248"/>
      <c r="F28" s="248"/>
      <c r="G28" s="252" t="s">
        <v>741</v>
      </c>
      <c r="H28" s="246"/>
      <c r="I28" s="61"/>
      <c r="J28" s="268" t="s">
        <v>1787</v>
      </c>
      <c r="K28" s="268"/>
      <c r="L28" s="56"/>
      <c r="M28" s="56"/>
      <c r="N28" s="56"/>
      <c r="O28" s="56">
        <v>11</v>
      </c>
      <c r="P28" s="56" t="s">
        <v>870</v>
      </c>
      <c r="Q28" s="56">
        <v>23</v>
      </c>
      <c r="R28" s="56" t="s">
        <v>871</v>
      </c>
      <c r="S28" s="56"/>
      <c r="T28" s="56" t="s">
        <v>850</v>
      </c>
      <c r="U28" s="56">
        <v>2470</v>
      </c>
      <c r="V28" s="56" t="s">
        <v>872</v>
      </c>
      <c r="W28" s="56"/>
      <c r="X28" s="56"/>
      <c r="Y28" s="56"/>
      <c r="Z28" s="60" t="s">
        <v>876</v>
      </c>
      <c r="AA28" s="60" t="s">
        <v>877</v>
      </c>
      <c r="AB28" s="60">
        <v>25</v>
      </c>
      <c r="AC28" s="60" t="s">
        <v>878</v>
      </c>
      <c r="AD28" s="60" t="s">
        <v>879</v>
      </c>
      <c r="AE28" s="60" t="s">
        <v>880</v>
      </c>
      <c r="AF28" s="60">
        <v>693</v>
      </c>
      <c r="AG28" s="60" t="s">
        <v>881</v>
      </c>
      <c r="AH28" s="56"/>
      <c r="AI28" s="56"/>
      <c r="AJ28" s="56"/>
      <c r="AK28" s="56"/>
      <c r="AL28" s="56"/>
      <c r="AM28" s="56"/>
      <c r="AN28" s="56"/>
    </row>
    <row r="29" spans="1:40" ht="15" customHeight="1">
      <c r="A29" s="56"/>
      <c r="B29" s="56"/>
      <c r="C29" s="56"/>
      <c r="D29" s="56"/>
      <c r="E29" s="248" t="s">
        <v>743</v>
      </c>
      <c r="F29" s="248" t="s">
        <v>743</v>
      </c>
      <c r="G29" s="252" t="s">
        <v>743</v>
      </c>
      <c r="H29" s="246"/>
      <c r="I29" s="61"/>
      <c r="J29" s="268" t="s">
        <v>1815</v>
      </c>
      <c r="K29" s="268"/>
      <c r="L29" s="56"/>
      <c r="M29" s="56"/>
      <c r="N29" s="56"/>
      <c r="O29" s="56">
        <v>11</v>
      </c>
      <c r="P29" s="56" t="s">
        <v>998</v>
      </c>
      <c r="Q29" s="56">
        <v>24</v>
      </c>
      <c r="R29" s="56" t="s">
        <v>703</v>
      </c>
      <c r="S29" s="56" t="s">
        <v>873</v>
      </c>
      <c r="T29" s="56" t="s">
        <v>874</v>
      </c>
      <c r="U29" s="56">
        <v>2630</v>
      </c>
      <c r="V29" s="56" t="s">
        <v>875</v>
      </c>
      <c r="W29" s="56"/>
      <c r="X29" s="56"/>
      <c r="Y29" s="56"/>
      <c r="Z29" s="60">
        <v>3</v>
      </c>
      <c r="AA29" s="60" t="s">
        <v>882</v>
      </c>
      <c r="AB29" s="60">
        <v>26</v>
      </c>
      <c r="AC29" s="60" t="s">
        <v>883</v>
      </c>
      <c r="AD29" s="60" t="s">
        <v>884</v>
      </c>
      <c r="AE29" s="60" t="s">
        <v>885</v>
      </c>
      <c r="AF29" s="60">
        <v>430</v>
      </c>
      <c r="AG29" s="60" t="s">
        <v>886</v>
      </c>
      <c r="AH29" s="56"/>
      <c r="AI29" s="56"/>
      <c r="AJ29" s="56"/>
      <c r="AK29" s="56"/>
      <c r="AL29" s="56"/>
      <c r="AM29" s="56"/>
      <c r="AN29" s="56"/>
    </row>
    <row r="30" spans="1:40" ht="15" customHeight="1">
      <c r="A30" s="56"/>
      <c r="B30" s="56"/>
      <c r="C30" s="56"/>
      <c r="D30" s="56"/>
      <c r="E30" s="249" t="s">
        <v>743</v>
      </c>
      <c r="F30" s="249"/>
      <c r="G30" s="250"/>
      <c r="H30" s="246"/>
      <c r="I30" s="61"/>
      <c r="J30" s="268" t="s">
        <v>1816</v>
      </c>
      <c r="K30" s="268"/>
      <c r="L30" s="56"/>
      <c r="M30" s="56"/>
      <c r="N30" s="56"/>
      <c r="O30" s="56" t="s">
        <v>876</v>
      </c>
      <c r="P30" s="56" t="s">
        <v>877</v>
      </c>
      <c r="Q30" s="56">
        <v>25</v>
      </c>
      <c r="R30" s="56" t="s">
        <v>878</v>
      </c>
      <c r="S30" s="56" t="s">
        <v>879</v>
      </c>
      <c r="T30" s="56" t="s">
        <v>880</v>
      </c>
      <c r="U30" s="56">
        <v>693</v>
      </c>
      <c r="V30" s="56" t="s">
        <v>881</v>
      </c>
      <c r="W30" s="56"/>
      <c r="X30" s="56"/>
      <c r="Y30" s="56"/>
      <c r="Z30" s="60">
        <v>7</v>
      </c>
      <c r="AA30" s="60" t="s">
        <v>887</v>
      </c>
      <c r="AB30" s="60">
        <v>27</v>
      </c>
      <c r="AC30" s="60" t="s">
        <v>888</v>
      </c>
      <c r="AD30" s="60" t="s">
        <v>889</v>
      </c>
      <c r="AE30" s="60" t="s">
        <v>890</v>
      </c>
      <c r="AF30" s="60">
        <v>1580</v>
      </c>
      <c r="AG30" s="60" t="s">
        <v>891</v>
      </c>
      <c r="AH30" s="56"/>
      <c r="AI30" s="56"/>
      <c r="AJ30" s="56"/>
      <c r="AK30" s="56"/>
      <c r="AL30" s="56"/>
      <c r="AM30" s="56"/>
      <c r="AN30" s="56"/>
    </row>
    <row r="31" spans="1:40" ht="15" customHeight="1">
      <c r="A31" s="56"/>
      <c r="B31" s="56"/>
      <c r="C31" s="56"/>
      <c r="D31" s="56"/>
      <c r="E31" s="56"/>
      <c r="F31" s="56"/>
      <c r="G31" s="56"/>
      <c r="H31" s="57"/>
      <c r="I31" s="61"/>
      <c r="J31" s="268" t="s">
        <v>1817</v>
      </c>
      <c r="K31" s="268"/>
      <c r="L31" s="56"/>
      <c r="M31" s="56"/>
      <c r="N31" s="56"/>
      <c r="O31" s="56">
        <v>3</v>
      </c>
      <c r="P31" s="56" t="s">
        <v>882</v>
      </c>
      <c r="Q31" s="56">
        <v>26</v>
      </c>
      <c r="R31" s="56" t="s">
        <v>883</v>
      </c>
      <c r="S31" s="56" t="s">
        <v>884</v>
      </c>
      <c r="T31" s="56" t="s">
        <v>885</v>
      </c>
      <c r="U31" s="56">
        <v>430</v>
      </c>
      <c r="V31" s="56" t="s">
        <v>886</v>
      </c>
      <c r="W31" s="56"/>
      <c r="X31" s="56"/>
      <c r="Y31" s="56"/>
      <c r="Z31" s="60" t="s">
        <v>892</v>
      </c>
      <c r="AA31" s="60" t="s">
        <v>877</v>
      </c>
      <c r="AB31" s="60">
        <v>28</v>
      </c>
      <c r="AC31" s="60" t="s">
        <v>893</v>
      </c>
      <c r="AD31" s="60" t="s">
        <v>894</v>
      </c>
      <c r="AE31" s="60" t="s">
        <v>895</v>
      </c>
      <c r="AF31" s="60">
        <v>566</v>
      </c>
      <c r="AG31" s="60" t="s">
        <v>896</v>
      </c>
      <c r="AH31" s="56"/>
      <c r="AI31" s="56"/>
      <c r="AJ31" s="56"/>
      <c r="AK31" s="56"/>
      <c r="AL31" s="56"/>
      <c r="AM31" s="56"/>
      <c r="AN31" s="56"/>
    </row>
    <row r="32" spans="1:40" ht="15" customHeight="1">
      <c r="A32" s="56"/>
      <c r="B32" s="56"/>
      <c r="C32" s="56"/>
      <c r="D32" s="56"/>
      <c r="E32" s="56"/>
      <c r="F32" s="56"/>
      <c r="G32" s="56"/>
      <c r="H32" s="57"/>
      <c r="I32" s="61"/>
      <c r="J32" s="268" t="s">
        <v>1808</v>
      </c>
      <c r="K32" s="268"/>
      <c r="L32" s="56"/>
      <c r="M32" s="56"/>
      <c r="N32" s="56"/>
      <c r="O32" s="56">
        <v>7</v>
      </c>
      <c r="P32" s="56" t="s">
        <v>887</v>
      </c>
      <c r="Q32" s="56">
        <v>27</v>
      </c>
      <c r="R32" s="56" t="s">
        <v>888</v>
      </c>
      <c r="S32" s="56" t="s">
        <v>889</v>
      </c>
      <c r="T32" s="56" t="s">
        <v>890</v>
      </c>
      <c r="U32" s="56">
        <v>1580</v>
      </c>
      <c r="V32" s="56" t="s">
        <v>891</v>
      </c>
      <c r="W32" s="56"/>
      <c r="X32" s="56"/>
      <c r="Y32" s="56"/>
      <c r="Z32" s="60" t="s">
        <v>892</v>
      </c>
      <c r="AA32" s="60" t="s">
        <v>877</v>
      </c>
      <c r="AB32" s="60">
        <v>29</v>
      </c>
      <c r="AC32" s="60" t="s">
        <v>897</v>
      </c>
      <c r="AD32" s="60" t="s">
        <v>894</v>
      </c>
      <c r="AE32" s="60" t="s">
        <v>895</v>
      </c>
      <c r="AF32" s="60">
        <v>427</v>
      </c>
      <c r="AG32" s="60" t="s">
        <v>896</v>
      </c>
      <c r="AH32" s="56"/>
      <c r="AI32" s="56"/>
      <c r="AJ32" s="56"/>
      <c r="AK32" s="56"/>
      <c r="AL32" s="56"/>
      <c r="AM32" s="56"/>
      <c r="AN32" s="56"/>
    </row>
    <row r="33" spans="1:40" ht="15" customHeight="1">
      <c r="A33" s="56"/>
      <c r="B33" s="56"/>
      <c r="C33" s="56"/>
      <c r="D33" s="56"/>
      <c r="E33" s="56"/>
      <c r="F33" s="56"/>
      <c r="G33" s="56"/>
      <c r="H33" s="57"/>
      <c r="I33" s="61"/>
      <c r="J33" s="268" t="s">
        <v>1792</v>
      </c>
      <c r="K33" s="268"/>
      <c r="L33" s="56"/>
      <c r="M33" s="56"/>
      <c r="N33" s="56"/>
      <c r="O33" s="56" t="s">
        <v>892</v>
      </c>
      <c r="P33" s="56" t="s">
        <v>877</v>
      </c>
      <c r="Q33" s="56">
        <v>28</v>
      </c>
      <c r="R33" s="56" t="s">
        <v>893</v>
      </c>
      <c r="S33" s="56" t="s">
        <v>894</v>
      </c>
      <c r="T33" s="56" t="s">
        <v>895</v>
      </c>
      <c r="U33" s="56">
        <v>566</v>
      </c>
      <c r="V33" s="56" t="s">
        <v>896</v>
      </c>
      <c r="W33" s="56"/>
      <c r="X33" s="56"/>
      <c r="Y33" s="56"/>
      <c r="Z33" s="60" t="s">
        <v>876</v>
      </c>
      <c r="AA33" s="60" t="s">
        <v>877</v>
      </c>
      <c r="AB33" s="60">
        <v>30</v>
      </c>
      <c r="AC33" s="60" t="s">
        <v>898</v>
      </c>
      <c r="AD33" s="60" t="s">
        <v>899</v>
      </c>
      <c r="AE33" s="60" t="s">
        <v>900</v>
      </c>
      <c r="AF33" s="60">
        <v>2000</v>
      </c>
      <c r="AG33" s="60" t="s">
        <v>901</v>
      </c>
      <c r="AH33" s="56"/>
      <c r="AI33" s="56"/>
      <c r="AJ33" s="56"/>
      <c r="AK33" s="56"/>
      <c r="AL33" s="56"/>
      <c r="AM33" s="56"/>
      <c r="AN33" s="56"/>
    </row>
    <row r="34" spans="1:40" ht="15" customHeight="1">
      <c r="A34" s="56"/>
      <c r="B34" s="56"/>
      <c r="C34" s="56"/>
      <c r="D34" s="56"/>
      <c r="E34" s="56"/>
      <c r="F34" s="56"/>
      <c r="G34" s="56"/>
      <c r="H34" s="57"/>
      <c r="I34" s="61"/>
      <c r="J34" s="268" t="s">
        <v>1803</v>
      </c>
      <c r="K34" s="268"/>
      <c r="L34" s="56"/>
      <c r="M34" s="56"/>
      <c r="N34" s="56"/>
      <c r="O34" s="56" t="s">
        <v>892</v>
      </c>
      <c r="P34" s="56" t="s">
        <v>877</v>
      </c>
      <c r="Q34" s="56">
        <v>29</v>
      </c>
      <c r="R34" s="56" t="s">
        <v>897</v>
      </c>
      <c r="S34" s="56" t="s">
        <v>894</v>
      </c>
      <c r="T34" s="56" t="s">
        <v>895</v>
      </c>
      <c r="U34" s="56">
        <v>427</v>
      </c>
      <c r="V34" s="56" t="s">
        <v>896</v>
      </c>
      <c r="W34" s="56"/>
      <c r="X34" s="56"/>
      <c r="Y34" s="56"/>
      <c r="Z34" s="60">
        <v>1</v>
      </c>
      <c r="AA34" s="60" t="s">
        <v>877</v>
      </c>
      <c r="AB34" s="60">
        <v>31</v>
      </c>
      <c r="AC34" s="60" t="s">
        <v>902</v>
      </c>
      <c r="AD34" s="60" t="s">
        <v>903</v>
      </c>
      <c r="AE34" s="60" t="s">
        <v>904</v>
      </c>
      <c r="AF34" s="60">
        <v>580</v>
      </c>
      <c r="AG34" s="60" t="s">
        <v>901</v>
      </c>
      <c r="AH34" s="56"/>
      <c r="AI34" s="56"/>
      <c r="AJ34" s="56"/>
      <c r="AK34" s="56"/>
      <c r="AL34" s="56"/>
      <c r="AM34" s="56"/>
      <c r="AN34" s="56"/>
    </row>
    <row r="35" spans="1:40" ht="15" customHeight="1">
      <c r="A35" s="56"/>
      <c r="B35" s="56"/>
      <c r="C35" s="239">
        <v>1</v>
      </c>
      <c r="D35" s="243">
        <v>111</v>
      </c>
      <c r="E35" s="244" t="s">
        <v>760</v>
      </c>
      <c r="F35" s="240" t="str">
        <f aca="true" t="shared" si="0" ref="F35:F64">D35&amp;E35</f>
        <v>11100100</v>
      </c>
      <c r="G35" s="239" t="str">
        <f>G4</f>
        <v>００１消耗品費</v>
      </c>
      <c r="H35" s="241" t="s">
        <v>1005</v>
      </c>
      <c r="I35" s="61"/>
      <c r="J35" s="268" t="s">
        <v>1820</v>
      </c>
      <c r="K35" s="268"/>
      <c r="L35" s="56"/>
      <c r="M35" s="56"/>
      <c r="N35" s="56"/>
      <c r="O35" s="56" t="s">
        <v>876</v>
      </c>
      <c r="P35" s="56" t="s">
        <v>877</v>
      </c>
      <c r="Q35" s="56">
        <v>30</v>
      </c>
      <c r="R35" s="56" t="s">
        <v>898</v>
      </c>
      <c r="S35" s="56" t="s">
        <v>899</v>
      </c>
      <c r="T35" s="56" t="s">
        <v>900</v>
      </c>
      <c r="U35" s="56">
        <v>2000</v>
      </c>
      <c r="V35" s="56" t="s">
        <v>901</v>
      </c>
      <c r="W35" s="56"/>
      <c r="X35" s="56"/>
      <c r="Y35" s="56"/>
      <c r="Z35" s="60" t="s">
        <v>905</v>
      </c>
      <c r="AA35" s="60" t="s">
        <v>877</v>
      </c>
      <c r="AB35" s="60">
        <v>32</v>
      </c>
      <c r="AC35" s="60" t="s">
        <v>906</v>
      </c>
      <c r="AD35" s="60" t="s">
        <v>907</v>
      </c>
      <c r="AE35" s="60" t="s">
        <v>908</v>
      </c>
      <c r="AF35" s="60">
        <v>590</v>
      </c>
      <c r="AG35" s="60" t="s">
        <v>891</v>
      </c>
      <c r="AH35" s="56"/>
      <c r="AI35" s="56"/>
      <c r="AJ35" s="56"/>
      <c r="AK35" s="56"/>
      <c r="AL35" s="56"/>
      <c r="AM35" s="56"/>
      <c r="AN35" s="56"/>
    </row>
    <row r="36" spans="1:40" ht="15" customHeight="1">
      <c r="A36" s="56"/>
      <c r="B36" s="56"/>
      <c r="C36" s="239">
        <v>2</v>
      </c>
      <c r="D36" s="243">
        <v>111</v>
      </c>
      <c r="E36" s="244" t="s">
        <v>761</v>
      </c>
      <c r="F36" s="240" t="str">
        <f t="shared" si="0"/>
        <v>11100200</v>
      </c>
      <c r="G36" s="239" t="str">
        <f aca="true" t="shared" si="1" ref="G36:G64">G5</f>
        <v>００２食料費</v>
      </c>
      <c r="H36" s="241" t="s">
        <v>1005</v>
      </c>
      <c r="I36" s="61"/>
      <c r="J36" s="268" t="s">
        <v>1806</v>
      </c>
      <c r="K36" s="268"/>
      <c r="L36" s="56"/>
      <c r="M36" s="56"/>
      <c r="N36" s="56"/>
      <c r="O36" s="56">
        <v>1</v>
      </c>
      <c r="P36" s="56" t="s">
        <v>877</v>
      </c>
      <c r="Q36" s="56">
        <v>31</v>
      </c>
      <c r="R36" s="56" t="s">
        <v>902</v>
      </c>
      <c r="S36" s="56" t="s">
        <v>903</v>
      </c>
      <c r="T36" s="56" t="s">
        <v>904</v>
      </c>
      <c r="U36" s="56">
        <v>580</v>
      </c>
      <c r="V36" s="56" t="s">
        <v>901</v>
      </c>
      <c r="W36" s="56"/>
      <c r="X36" s="56"/>
      <c r="Y36" s="56"/>
      <c r="Z36" s="60" t="s">
        <v>909</v>
      </c>
      <c r="AA36" s="60" t="s">
        <v>882</v>
      </c>
      <c r="AB36" s="60">
        <v>33</v>
      </c>
      <c r="AC36" s="60" t="s">
        <v>910</v>
      </c>
      <c r="AD36" s="60" t="s">
        <v>911</v>
      </c>
      <c r="AE36" s="60" t="s">
        <v>912</v>
      </c>
      <c r="AF36" s="60">
        <v>488</v>
      </c>
      <c r="AG36" s="60" t="s">
        <v>913</v>
      </c>
      <c r="AH36" s="56"/>
      <c r="AI36" s="56"/>
      <c r="AJ36" s="56"/>
      <c r="AK36" s="56"/>
      <c r="AL36" s="56"/>
      <c r="AM36" s="56"/>
      <c r="AN36" s="56"/>
    </row>
    <row r="37" spans="1:40" ht="15" customHeight="1">
      <c r="A37" s="56"/>
      <c r="B37" s="56"/>
      <c r="C37" s="239">
        <v>3</v>
      </c>
      <c r="D37" s="243">
        <v>111</v>
      </c>
      <c r="E37" s="244" t="s">
        <v>762</v>
      </c>
      <c r="F37" s="240" t="str">
        <f t="shared" si="0"/>
        <v>11100300</v>
      </c>
      <c r="G37" s="239" t="str">
        <f t="shared" si="1"/>
        <v>００３印刷製本費</v>
      </c>
      <c r="H37" s="241" t="s">
        <v>1005</v>
      </c>
      <c r="I37" s="61"/>
      <c r="J37" s="268" t="s">
        <v>1821</v>
      </c>
      <c r="K37" s="268"/>
      <c r="L37" s="56"/>
      <c r="M37" s="56"/>
      <c r="N37" s="56"/>
      <c r="O37" s="56" t="s">
        <v>905</v>
      </c>
      <c r="P37" s="56" t="s">
        <v>877</v>
      </c>
      <c r="Q37" s="56">
        <v>32</v>
      </c>
      <c r="R37" s="56" t="s">
        <v>906</v>
      </c>
      <c r="S37" s="56" t="s">
        <v>907</v>
      </c>
      <c r="T37" s="56" t="s">
        <v>908</v>
      </c>
      <c r="U37" s="56">
        <v>590</v>
      </c>
      <c r="V37" s="56" t="s">
        <v>891</v>
      </c>
      <c r="W37" s="56"/>
      <c r="X37" s="56"/>
      <c r="Y37" s="56"/>
      <c r="Z37" s="60">
        <v>3</v>
      </c>
      <c r="AA37" s="60" t="s">
        <v>882</v>
      </c>
      <c r="AB37" s="60">
        <v>34</v>
      </c>
      <c r="AC37" s="60" t="s">
        <v>914</v>
      </c>
      <c r="AD37" s="60" t="s">
        <v>915</v>
      </c>
      <c r="AE37" s="60" t="s">
        <v>916</v>
      </c>
      <c r="AF37" s="60">
        <v>60</v>
      </c>
      <c r="AG37" s="60" t="s">
        <v>886</v>
      </c>
      <c r="AH37" s="56"/>
      <c r="AI37" s="56"/>
      <c r="AJ37" s="56"/>
      <c r="AK37" s="56"/>
      <c r="AL37" s="56"/>
      <c r="AM37" s="56"/>
      <c r="AN37" s="56"/>
    </row>
    <row r="38" spans="1:40" ht="15" customHeight="1">
      <c r="A38" s="56"/>
      <c r="B38" s="56"/>
      <c r="C38" s="239">
        <v>4</v>
      </c>
      <c r="D38" s="243">
        <v>111</v>
      </c>
      <c r="E38" s="244" t="s">
        <v>763</v>
      </c>
      <c r="F38" s="240" t="str">
        <f t="shared" si="0"/>
        <v>11100400</v>
      </c>
      <c r="G38" s="239" t="str">
        <f t="shared" si="1"/>
        <v>００４修繕費</v>
      </c>
      <c r="H38" s="241" t="s">
        <v>1005</v>
      </c>
      <c r="I38" s="61"/>
      <c r="J38" s="268" t="s">
        <v>1822</v>
      </c>
      <c r="K38" s="268"/>
      <c r="L38" s="56"/>
      <c r="M38" s="56"/>
      <c r="N38" s="56"/>
      <c r="O38" s="56" t="s">
        <v>909</v>
      </c>
      <c r="P38" s="56" t="s">
        <v>882</v>
      </c>
      <c r="Q38" s="56">
        <v>33</v>
      </c>
      <c r="R38" s="56" t="s">
        <v>910</v>
      </c>
      <c r="S38" s="56" t="s">
        <v>911</v>
      </c>
      <c r="T38" s="56" t="s">
        <v>912</v>
      </c>
      <c r="U38" s="56">
        <v>488</v>
      </c>
      <c r="V38" s="56" t="s">
        <v>913</v>
      </c>
      <c r="W38" s="56"/>
      <c r="X38" s="56"/>
      <c r="Y38" s="56"/>
      <c r="Z38" s="60">
        <v>6</v>
      </c>
      <c r="AA38" s="60" t="s">
        <v>887</v>
      </c>
      <c r="AB38" s="60">
        <v>35</v>
      </c>
      <c r="AC38" s="60" t="s">
        <v>917</v>
      </c>
      <c r="AD38" s="60" t="s">
        <v>918</v>
      </c>
      <c r="AE38" s="60" t="s">
        <v>904</v>
      </c>
      <c r="AF38" s="60">
        <v>350</v>
      </c>
      <c r="AG38" s="60" t="s">
        <v>919</v>
      </c>
      <c r="AH38" s="56"/>
      <c r="AI38" s="56"/>
      <c r="AJ38" s="56"/>
      <c r="AK38" s="56"/>
      <c r="AL38" s="56"/>
      <c r="AM38" s="56"/>
      <c r="AN38" s="56"/>
    </row>
    <row r="39" spans="1:40" ht="15" customHeight="1">
      <c r="A39" s="56"/>
      <c r="B39" s="56"/>
      <c r="C39" s="239">
        <v>5</v>
      </c>
      <c r="D39" s="243">
        <v>111</v>
      </c>
      <c r="E39" s="244" t="s">
        <v>764</v>
      </c>
      <c r="F39" s="240" t="str">
        <f t="shared" si="0"/>
        <v>11100500</v>
      </c>
      <c r="G39" s="239" t="str">
        <f t="shared" si="1"/>
        <v>００５燃料費</v>
      </c>
      <c r="H39" s="241" t="s">
        <v>1005</v>
      </c>
      <c r="I39" s="61"/>
      <c r="J39" s="268" t="s">
        <v>1805</v>
      </c>
      <c r="K39" s="268"/>
      <c r="L39" s="56"/>
      <c r="M39" s="56"/>
      <c r="N39" s="56"/>
      <c r="O39" s="56">
        <v>3</v>
      </c>
      <c r="P39" s="56" t="s">
        <v>882</v>
      </c>
      <c r="Q39" s="56">
        <v>34</v>
      </c>
      <c r="R39" s="56" t="s">
        <v>914</v>
      </c>
      <c r="S39" s="56" t="s">
        <v>915</v>
      </c>
      <c r="T39" s="56" t="s">
        <v>916</v>
      </c>
      <c r="U39" s="56">
        <v>60</v>
      </c>
      <c r="V39" s="56" t="s">
        <v>886</v>
      </c>
      <c r="W39" s="56"/>
      <c r="X39" s="56"/>
      <c r="Y39" s="56"/>
      <c r="Z39" s="60" t="s">
        <v>905</v>
      </c>
      <c r="AA39" s="60" t="s">
        <v>882</v>
      </c>
      <c r="AB39" s="60">
        <v>36</v>
      </c>
      <c r="AC39" s="60" t="s">
        <v>920</v>
      </c>
      <c r="AD39" s="60" t="s">
        <v>921</v>
      </c>
      <c r="AE39" s="60" t="s">
        <v>904</v>
      </c>
      <c r="AF39" s="60">
        <v>528</v>
      </c>
      <c r="AG39" s="60" t="s">
        <v>922</v>
      </c>
      <c r="AH39" s="56"/>
      <c r="AI39" s="56"/>
      <c r="AJ39" s="56"/>
      <c r="AK39" s="56"/>
      <c r="AL39" s="56"/>
      <c r="AM39" s="56"/>
      <c r="AN39" s="56"/>
    </row>
    <row r="40" spans="1:40" ht="15" customHeight="1">
      <c r="A40" s="56"/>
      <c r="B40" s="56"/>
      <c r="C40" s="239">
        <v>6</v>
      </c>
      <c r="D40" s="243">
        <v>111</v>
      </c>
      <c r="E40" s="244" t="s">
        <v>765</v>
      </c>
      <c r="F40" s="240" t="str">
        <f t="shared" si="0"/>
        <v>11100600</v>
      </c>
      <c r="G40" s="239" t="str">
        <f t="shared" si="1"/>
        <v>００６光熱水費</v>
      </c>
      <c r="H40" s="241" t="s">
        <v>1005</v>
      </c>
      <c r="I40" s="61"/>
      <c r="J40" s="268" t="s">
        <v>1823</v>
      </c>
      <c r="K40" s="268"/>
      <c r="L40" s="56"/>
      <c r="M40" s="56"/>
      <c r="N40" s="56"/>
      <c r="O40" s="56">
        <v>6</v>
      </c>
      <c r="P40" s="56" t="s">
        <v>887</v>
      </c>
      <c r="Q40" s="56">
        <v>35</v>
      </c>
      <c r="R40" s="56" t="s">
        <v>917</v>
      </c>
      <c r="S40" s="56" t="s">
        <v>918</v>
      </c>
      <c r="T40" s="56" t="s">
        <v>904</v>
      </c>
      <c r="U40" s="56">
        <v>350</v>
      </c>
      <c r="V40" s="56" t="s">
        <v>919</v>
      </c>
      <c r="W40" s="56"/>
      <c r="X40" s="56"/>
      <c r="Y40" s="56"/>
      <c r="Z40" s="60" t="s">
        <v>905</v>
      </c>
      <c r="AA40" s="60" t="s">
        <v>882</v>
      </c>
      <c r="AB40" s="60">
        <v>37</v>
      </c>
      <c r="AC40" s="60" t="s">
        <v>920</v>
      </c>
      <c r="AD40" s="60" t="s">
        <v>923</v>
      </c>
      <c r="AE40" s="60" t="s">
        <v>904</v>
      </c>
      <c r="AF40" s="60">
        <v>63</v>
      </c>
      <c r="AG40" s="60" t="s">
        <v>913</v>
      </c>
      <c r="AH40" s="56"/>
      <c r="AI40" s="56"/>
      <c r="AJ40" s="56"/>
      <c r="AK40" s="56"/>
      <c r="AL40" s="56"/>
      <c r="AM40" s="56"/>
      <c r="AN40" s="56"/>
    </row>
    <row r="41" spans="1:40" ht="15" customHeight="1">
      <c r="A41" s="56"/>
      <c r="B41" s="56"/>
      <c r="C41" s="239">
        <v>7</v>
      </c>
      <c r="D41" s="243">
        <v>111</v>
      </c>
      <c r="E41" s="244" t="s">
        <v>766</v>
      </c>
      <c r="F41" s="240" t="str">
        <f t="shared" si="0"/>
        <v>11100800</v>
      </c>
      <c r="G41" s="239" t="str">
        <f t="shared" si="1"/>
        <v>００８医薬材料費</v>
      </c>
      <c r="H41" s="241" t="s">
        <v>1005</v>
      </c>
      <c r="I41" s="61"/>
      <c r="J41" s="268" t="s">
        <v>598</v>
      </c>
      <c r="K41" s="268"/>
      <c r="L41" s="56"/>
      <c r="M41" s="56"/>
      <c r="N41" s="56"/>
      <c r="O41" s="56" t="s">
        <v>905</v>
      </c>
      <c r="P41" s="56" t="s">
        <v>882</v>
      </c>
      <c r="Q41" s="56">
        <v>36</v>
      </c>
      <c r="R41" s="56" t="s">
        <v>920</v>
      </c>
      <c r="S41" s="56" t="s">
        <v>921</v>
      </c>
      <c r="T41" s="56" t="s">
        <v>904</v>
      </c>
      <c r="U41" s="56">
        <v>528</v>
      </c>
      <c r="V41" s="56" t="s">
        <v>922</v>
      </c>
      <c r="W41" s="56"/>
      <c r="X41" s="56"/>
      <c r="Y41" s="56"/>
      <c r="Z41" s="60">
        <v>1</v>
      </c>
      <c r="AA41" s="60" t="s">
        <v>877</v>
      </c>
      <c r="AB41" s="60">
        <v>38</v>
      </c>
      <c r="AC41" s="60" t="s">
        <v>924</v>
      </c>
      <c r="AD41" s="60" t="s">
        <v>925</v>
      </c>
      <c r="AE41" s="60" t="s">
        <v>926</v>
      </c>
      <c r="AF41" s="60">
        <v>120</v>
      </c>
      <c r="AG41" s="60" t="s">
        <v>927</v>
      </c>
      <c r="AH41" s="56"/>
      <c r="AI41" s="56"/>
      <c r="AJ41" s="56"/>
      <c r="AK41" s="56"/>
      <c r="AL41" s="56"/>
      <c r="AM41" s="56"/>
      <c r="AN41" s="56"/>
    </row>
    <row r="42" spans="1:40" ht="15" customHeight="1">
      <c r="A42" s="56"/>
      <c r="B42" s="56"/>
      <c r="C42" s="239">
        <v>8</v>
      </c>
      <c r="D42" s="243">
        <v>112</v>
      </c>
      <c r="E42" s="244" t="s">
        <v>767</v>
      </c>
      <c r="F42" s="240" t="str">
        <f t="shared" si="0"/>
        <v>11200101</v>
      </c>
      <c r="G42" s="239" t="str">
        <f t="shared" si="1"/>
        <v>００１郵便料</v>
      </c>
      <c r="H42" s="242" t="s">
        <v>1006</v>
      </c>
      <c r="I42" s="61"/>
      <c r="J42" s="268" t="s">
        <v>1824</v>
      </c>
      <c r="K42" s="268"/>
      <c r="L42" s="56"/>
      <c r="M42" s="56"/>
      <c r="N42" s="56"/>
      <c r="O42" s="56" t="s">
        <v>905</v>
      </c>
      <c r="P42" s="56" t="s">
        <v>882</v>
      </c>
      <c r="Q42" s="56">
        <v>37</v>
      </c>
      <c r="R42" s="56" t="s">
        <v>920</v>
      </c>
      <c r="S42" s="56" t="s">
        <v>923</v>
      </c>
      <c r="T42" s="56" t="s">
        <v>904</v>
      </c>
      <c r="U42" s="56">
        <v>63</v>
      </c>
      <c r="V42" s="56" t="s">
        <v>913</v>
      </c>
      <c r="W42" s="56"/>
      <c r="X42" s="56"/>
      <c r="Y42" s="56"/>
      <c r="Z42" s="60">
        <v>1</v>
      </c>
      <c r="AA42" s="60" t="s">
        <v>877</v>
      </c>
      <c r="AB42" s="60">
        <v>39</v>
      </c>
      <c r="AC42" s="60" t="s">
        <v>924</v>
      </c>
      <c r="AD42" s="60" t="s">
        <v>928</v>
      </c>
      <c r="AE42" s="60" t="s">
        <v>926</v>
      </c>
      <c r="AF42" s="60">
        <v>140</v>
      </c>
      <c r="AG42" s="60" t="s">
        <v>927</v>
      </c>
      <c r="AH42" s="56"/>
      <c r="AI42" s="56"/>
      <c r="AJ42" s="56"/>
      <c r="AK42" s="56"/>
      <c r="AL42" s="56"/>
      <c r="AM42" s="56"/>
      <c r="AN42" s="56"/>
    </row>
    <row r="43" spans="1:40" ht="15" customHeight="1">
      <c r="A43" s="56"/>
      <c r="B43" s="56"/>
      <c r="C43" s="239">
        <v>9</v>
      </c>
      <c r="D43" s="243">
        <v>112</v>
      </c>
      <c r="E43" s="244" t="s">
        <v>768</v>
      </c>
      <c r="F43" s="240" t="str">
        <f t="shared" si="0"/>
        <v>11200102</v>
      </c>
      <c r="G43" s="239" t="str">
        <f t="shared" si="1"/>
        <v>００１電話料</v>
      </c>
      <c r="H43" s="242" t="s">
        <v>1006</v>
      </c>
      <c r="I43" s="61"/>
      <c r="J43" s="268" t="s">
        <v>1825</v>
      </c>
      <c r="K43" s="268"/>
      <c r="L43" s="56"/>
      <c r="M43" s="56"/>
      <c r="N43" s="56"/>
      <c r="O43" s="56">
        <v>1</v>
      </c>
      <c r="P43" s="56" t="s">
        <v>877</v>
      </c>
      <c r="Q43" s="56">
        <v>38</v>
      </c>
      <c r="R43" s="56" t="s">
        <v>924</v>
      </c>
      <c r="S43" s="56" t="s">
        <v>925</v>
      </c>
      <c r="T43" s="56" t="s">
        <v>926</v>
      </c>
      <c r="U43" s="56">
        <v>120</v>
      </c>
      <c r="V43" s="56" t="s">
        <v>927</v>
      </c>
      <c r="W43" s="56"/>
      <c r="X43" s="56"/>
      <c r="Y43" s="56"/>
      <c r="Z43" s="60">
        <v>7</v>
      </c>
      <c r="AA43" s="60" t="s">
        <v>887</v>
      </c>
      <c r="AB43" s="60">
        <v>40</v>
      </c>
      <c r="AC43" s="60" t="s">
        <v>929</v>
      </c>
      <c r="AD43" s="60" t="s">
        <v>930</v>
      </c>
      <c r="AE43" s="60" t="s">
        <v>916</v>
      </c>
      <c r="AF43" s="60">
        <v>690</v>
      </c>
      <c r="AG43" s="60" t="s">
        <v>931</v>
      </c>
      <c r="AH43" s="56"/>
      <c r="AI43" s="56"/>
      <c r="AJ43" s="56"/>
      <c r="AK43" s="56"/>
      <c r="AL43" s="56"/>
      <c r="AM43" s="56"/>
      <c r="AN43" s="56"/>
    </row>
    <row r="44" spans="1:40" ht="15" customHeight="1">
      <c r="A44" s="56"/>
      <c r="B44" s="56"/>
      <c r="C44" s="239">
        <v>10</v>
      </c>
      <c r="D44" s="243">
        <v>112</v>
      </c>
      <c r="E44" s="244" t="s">
        <v>769</v>
      </c>
      <c r="F44" s="240" t="str">
        <f t="shared" si="0"/>
        <v>11200301</v>
      </c>
      <c r="G44" s="239" t="str">
        <f t="shared" si="1"/>
        <v>００３洗濯代</v>
      </c>
      <c r="H44" s="242" t="s">
        <v>1006</v>
      </c>
      <c r="I44" s="61"/>
      <c r="J44" s="268" t="s">
        <v>1826</v>
      </c>
      <c r="K44" s="268"/>
      <c r="L44" s="56"/>
      <c r="M44" s="56"/>
      <c r="N44" s="56"/>
      <c r="O44" s="56">
        <v>1</v>
      </c>
      <c r="P44" s="56" t="s">
        <v>877</v>
      </c>
      <c r="Q44" s="56">
        <v>39</v>
      </c>
      <c r="R44" s="56" t="s">
        <v>924</v>
      </c>
      <c r="S44" s="56" t="s">
        <v>928</v>
      </c>
      <c r="T44" s="56" t="s">
        <v>926</v>
      </c>
      <c r="U44" s="56">
        <v>140</v>
      </c>
      <c r="V44" s="56" t="s">
        <v>927</v>
      </c>
      <c r="W44" s="56"/>
      <c r="X44" s="56"/>
      <c r="Y44" s="56"/>
      <c r="Z44" s="60">
        <v>7</v>
      </c>
      <c r="AA44" s="60" t="s">
        <v>887</v>
      </c>
      <c r="AB44" s="60">
        <v>41</v>
      </c>
      <c r="AC44" s="60" t="s">
        <v>932</v>
      </c>
      <c r="AD44" s="60" t="s">
        <v>933</v>
      </c>
      <c r="AE44" s="60" t="s">
        <v>904</v>
      </c>
      <c r="AF44" s="60">
        <v>1380</v>
      </c>
      <c r="AG44" s="60" t="s">
        <v>931</v>
      </c>
      <c r="AH44" s="56"/>
      <c r="AI44" s="56"/>
      <c r="AJ44" s="56"/>
      <c r="AK44" s="56"/>
      <c r="AL44" s="56"/>
      <c r="AM44" s="56"/>
      <c r="AN44" s="56"/>
    </row>
    <row r="45" spans="1:40" ht="15" customHeight="1">
      <c r="A45" s="56"/>
      <c r="B45" s="56"/>
      <c r="C45" s="239">
        <v>11</v>
      </c>
      <c r="D45" s="243">
        <v>112</v>
      </c>
      <c r="E45" s="244" t="s">
        <v>770</v>
      </c>
      <c r="F45" s="240" t="str">
        <f t="shared" si="0"/>
        <v>11200302</v>
      </c>
      <c r="G45" s="239" t="str">
        <f t="shared" si="1"/>
        <v>００３ピアノ調律</v>
      </c>
      <c r="H45" s="242" t="s">
        <v>1006</v>
      </c>
      <c r="I45" s="61"/>
      <c r="J45" s="268" t="s">
        <v>1827</v>
      </c>
      <c r="K45" s="268"/>
      <c r="L45" s="56"/>
      <c r="M45" s="56"/>
      <c r="N45" s="56"/>
      <c r="O45" s="56">
        <v>7</v>
      </c>
      <c r="P45" s="56" t="s">
        <v>887</v>
      </c>
      <c r="Q45" s="56">
        <v>40</v>
      </c>
      <c r="R45" s="56" t="s">
        <v>929</v>
      </c>
      <c r="S45" s="56" t="s">
        <v>930</v>
      </c>
      <c r="T45" s="56" t="s">
        <v>916</v>
      </c>
      <c r="U45" s="56">
        <v>690</v>
      </c>
      <c r="V45" s="56" t="s">
        <v>931</v>
      </c>
      <c r="W45" s="56"/>
      <c r="X45" s="56"/>
      <c r="Y45" s="56"/>
      <c r="Z45" s="60">
        <v>6</v>
      </c>
      <c r="AA45" s="60" t="s">
        <v>887</v>
      </c>
      <c r="AB45" s="60">
        <v>42</v>
      </c>
      <c r="AC45" s="60" t="s">
        <v>934</v>
      </c>
      <c r="AD45" s="60" t="s">
        <v>935</v>
      </c>
      <c r="AE45" s="60" t="s">
        <v>916</v>
      </c>
      <c r="AF45" s="60">
        <v>800</v>
      </c>
      <c r="AG45" s="60" t="s">
        <v>919</v>
      </c>
      <c r="AH45" s="56"/>
      <c r="AI45" s="56"/>
      <c r="AJ45" s="56"/>
      <c r="AK45" s="56"/>
      <c r="AL45" s="56"/>
      <c r="AM45" s="56"/>
      <c r="AN45" s="56"/>
    </row>
    <row r="46" spans="1:40" ht="15" customHeight="1">
      <c r="A46" s="56"/>
      <c r="B46" s="56"/>
      <c r="C46" s="239">
        <v>12</v>
      </c>
      <c r="D46" s="243">
        <v>114</v>
      </c>
      <c r="E46" s="244" t="s">
        <v>771</v>
      </c>
      <c r="F46" s="240" t="str">
        <f t="shared" si="0"/>
        <v>11401000</v>
      </c>
      <c r="G46" s="239" t="str">
        <f t="shared" si="1"/>
        <v>01自動車借上料</v>
      </c>
      <c r="H46" s="242" t="s">
        <v>1007</v>
      </c>
      <c r="I46" s="61"/>
      <c r="J46" s="268" t="s">
        <v>1804</v>
      </c>
      <c r="K46" s="268"/>
      <c r="L46" s="56"/>
      <c r="M46" s="56"/>
      <c r="N46" s="56"/>
      <c r="O46" s="56">
        <v>7</v>
      </c>
      <c r="P46" s="56" t="s">
        <v>887</v>
      </c>
      <c r="Q46" s="56">
        <v>41</v>
      </c>
      <c r="R46" s="56" t="s">
        <v>932</v>
      </c>
      <c r="S46" s="56" t="s">
        <v>933</v>
      </c>
      <c r="T46" s="56" t="s">
        <v>904</v>
      </c>
      <c r="U46" s="56">
        <v>1380</v>
      </c>
      <c r="V46" s="56" t="s">
        <v>931</v>
      </c>
      <c r="W46" s="56"/>
      <c r="X46" s="56"/>
      <c r="Y46" s="56"/>
      <c r="Z46" s="60" t="s">
        <v>876</v>
      </c>
      <c r="AA46" s="60" t="s">
        <v>877</v>
      </c>
      <c r="AB46" s="60">
        <v>43</v>
      </c>
      <c r="AC46" s="60" t="s">
        <v>936</v>
      </c>
      <c r="AD46" s="60" t="s">
        <v>937</v>
      </c>
      <c r="AE46" s="60" t="s">
        <v>938</v>
      </c>
      <c r="AF46" s="60">
        <v>566</v>
      </c>
      <c r="AG46" s="60" t="s">
        <v>896</v>
      </c>
      <c r="AH46" s="56"/>
      <c r="AI46" s="56"/>
      <c r="AJ46" s="56"/>
      <c r="AK46" s="56"/>
      <c r="AL46" s="56"/>
      <c r="AM46" s="56"/>
      <c r="AN46" s="56"/>
    </row>
    <row r="47" spans="1:40" ht="15" customHeight="1">
      <c r="A47" s="56"/>
      <c r="B47" s="56"/>
      <c r="C47" s="239">
        <v>13</v>
      </c>
      <c r="D47" s="243">
        <v>114</v>
      </c>
      <c r="E47" s="244" t="s">
        <v>772</v>
      </c>
      <c r="F47" s="240" t="str">
        <f t="shared" si="0"/>
        <v>11402000</v>
      </c>
      <c r="G47" s="239" t="str">
        <f t="shared" si="1"/>
        <v>02事務用機器借上料</v>
      </c>
      <c r="H47" s="242" t="s">
        <v>1007</v>
      </c>
      <c r="I47" s="61"/>
      <c r="J47" s="268" t="s">
        <v>1809</v>
      </c>
      <c r="K47" s="268"/>
      <c r="L47" s="56"/>
      <c r="M47" s="56"/>
      <c r="N47" s="56"/>
      <c r="O47" s="56">
        <v>6</v>
      </c>
      <c r="P47" s="56" t="s">
        <v>887</v>
      </c>
      <c r="Q47" s="56">
        <v>42</v>
      </c>
      <c r="R47" s="56" t="s">
        <v>934</v>
      </c>
      <c r="S47" s="56" t="s">
        <v>935</v>
      </c>
      <c r="T47" s="56" t="s">
        <v>916</v>
      </c>
      <c r="U47" s="56">
        <v>800</v>
      </c>
      <c r="V47" s="56" t="s">
        <v>919</v>
      </c>
      <c r="W47" s="56"/>
      <c r="X47" s="56"/>
      <c r="Y47" s="56"/>
      <c r="Z47" s="60" t="s">
        <v>876</v>
      </c>
      <c r="AA47" s="60" t="s">
        <v>877</v>
      </c>
      <c r="AB47" s="60">
        <v>44</v>
      </c>
      <c r="AC47" s="60" t="s">
        <v>936</v>
      </c>
      <c r="AD47" s="60" t="s">
        <v>939</v>
      </c>
      <c r="AE47" s="60" t="s">
        <v>938</v>
      </c>
      <c r="AF47" s="60">
        <v>1132</v>
      </c>
      <c r="AG47" s="60" t="s">
        <v>896</v>
      </c>
      <c r="AH47" s="56"/>
      <c r="AI47" s="56"/>
      <c r="AJ47" s="56"/>
      <c r="AK47" s="56"/>
      <c r="AL47" s="56"/>
      <c r="AM47" s="56"/>
      <c r="AN47" s="56"/>
    </row>
    <row r="48" spans="1:40" ht="15" customHeight="1">
      <c r="A48" s="56"/>
      <c r="B48" s="56"/>
      <c r="C48" s="239">
        <v>14</v>
      </c>
      <c r="D48" s="243">
        <v>114</v>
      </c>
      <c r="E48" s="244" t="s">
        <v>773</v>
      </c>
      <c r="F48" s="240" t="str">
        <f t="shared" si="0"/>
        <v>11405000</v>
      </c>
      <c r="G48" s="239" t="str">
        <f t="shared" si="1"/>
        <v>05その他借上料</v>
      </c>
      <c r="H48" s="242" t="s">
        <v>1007</v>
      </c>
      <c r="I48" s="61"/>
      <c r="J48" s="268" t="s">
        <v>1828</v>
      </c>
      <c r="K48" s="268"/>
      <c r="L48" s="56"/>
      <c r="M48" s="56"/>
      <c r="N48" s="56"/>
      <c r="O48" s="56" t="s">
        <v>876</v>
      </c>
      <c r="P48" s="56" t="s">
        <v>877</v>
      </c>
      <c r="Q48" s="56">
        <v>43</v>
      </c>
      <c r="R48" s="56" t="s">
        <v>936</v>
      </c>
      <c r="S48" s="56" t="s">
        <v>937</v>
      </c>
      <c r="T48" s="56" t="s">
        <v>938</v>
      </c>
      <c r="U48" s="56">
        <v>566</v>
      </c>
      <c r="V48" s="56" t="s">
        <v>896</v>
      </c>
      <c r="W48" s="56"/>
      <c r="X48" s="56"/>
      <c r="Y48" s="56"/>
      <c r="Z48" s="60">
        <v>3</v>
      </c>
      <c r="AA48" s="60" t="s">
        <v>882</v>
      </c>
      <c r="AB48" s="60">
        <v>45</v>
      </c>
      <c r="AC48" s="60" t="s">
        <v>940</v>
      </c>
      <c r="AD48" s="60" t="s">
        <v>941</v>
      </c>
      <c r="AE48" s="60" t="s">
        <v>904</v>
      </c>
      <c r="AF48" s="60">
        <v>115</v>
      </c>
      <c r="AG48" s="60" t="s">
        <v>922</v>
      </c>
      <c r="AH48" s="56"/>
      <c r="AI48" s="56"/>
      <c r="AJ48" s="56"/>
      <c r="AK48" s="56"/>
      <c r="AL48" s="56"/>
      <c r="AM48" s="56"/>
      <c r="AN48" s="56"/>
    </row>
    <row r="49" spans="1:40" ht="15" customHeight="1">
      <c r="A49" s="56"/>
      <c r="B49" s="56"/>
      <c r="C49" s="239">
        <v>15</v>
      </c>
      <c r="D49" s="243">
        <v>116</v>
      </c>
      <c r="E49" s="244" t="s">
        <v>771</v>
      </c>
      <c r="F49" s="240" t="str">
        <f t="shared" si="0"/>
        <v>11601000</v>
      </c>
      <c r="G49" s="239" t="str">
        <f t="shared" si="1"/>
        <v>01補修用資材</v>
      </c>
      <c r="H49" s="242" t="s">
        <v>734</v>
      </c>
      <c r="I49" s="61"/>
      <c r="J49" s="268" t="s">
        <v>1790</v>
      </c>
      <c r="K49" s="268"/>
      <c r="L49" s="56"/>
      <c r="M49" s="56"/>
      <c r="N49" s="56"/>
      <c r="O49" s="56" t="s">
        <v>876</v>
      </c>
      <c r="P49" s="56" t="s">
        <v>877</v>
      </c>
      <c r="Q49" s="56">
        <v>44</v>
      </c>
      <c r="R49" s="56" t="s">
        <v>936</v>
      </c>
      <c r="S49" s="56" t="s">
        <v>939</v>
      </c>
      <c r="T49" s="56" t="s">
        <v>938</v>
      </c>
      <c r="U49" s="56">
        <v>1132</v>
      </c>
      <c r="V49" s="56" t="s">
        <v>896</v>
      </c>
      <c r="W49" s="56"/>
      <c r="X49" s="56"/>
      <c r="Y49" s="56"/>
      <c r="Z49" s="60">
        <v>3</v>
      </c>
      <c r="AA49" s="60" t="s">
        <v>882</v>
      </c>
      <c r="AB49" s="60">
        <v>46</v>
      </c>
      <c r="AC49" s="60" t="s">
        <v>942</v>
      </c>
      <c r="AD49" s="60" t="s">
        <v>943</v>
      </c>
      <c r="AE49" s="60" t="s">
        <v>916</v>
      </c>
      <c r="AF49" s="60">
        <v>356</v>
      </c>
      <c r="AG49" s="60" t="s">
        <v>913</v>
      </c>
      <c r="AH49" s="56"/>
      <c r="AI49" s="56"/>
      <c r="AJ49" s="56"/>
      <c r="AK49" s="56"/>
      <c r="AL49" s="56"/>
      <c r="AM49" s="56"/>
      <c r="AN49" s="56"/>
    </row>
    <row r="50" spans="1:40" ht="15" customHeight="1">
      <c r="A50" s="56"/>
      <c r="B50" s="56"/>
      <c r="C50" s="239">
        <v>16</v>
      </c>
      <c r="D50" s="243">
        <v>118</v>
      </c>
      <c r="E50" s="244" t="s">
        <v>774</v>
      </c>
      <c r="F50" s="240" t="str">
        <f t="shared" si="0"/>
        <v>11800000</v>
      </c>
      <c r="G50" s="239" t="str">
        <f t="shared" si="1"/>
        <v>　　管理備品</v>
      </c>
      <c r="H50" s="242" t="s">
        <v>739</v>
      </c>
      <c r="I50" s="61"/>
      <c r="J50" s="268" t="s">
        <v>110</v>
      </c>
      <c r="K50" s="268"/>
      <c r="L50" s="56"/>
      <c r="M50" s="56"/>
      <c r="N50" s="56"/>
      <c r="O50" s="56">
        <v>3</v>
      </c>
      <c r="P50" s="56" t="s">
        <v>882</v>
      </c>
      <c r="Q50" s="56">
        <v>45</v>
      </c>
      <c r="R50" s="56" t="s">
        <v>940</v>
      </c>
      <c r="S50" s="56" t="s">
        <v>941</v>
      </c>
      <c r="T50" s="56" t="s">
        <v>904</v>
      </c>
      <c r="U50" s="56">
        <v>115</v>
      </c>
      <c r="V50" s="56" t="s">
        <v>922</v>
      </c>
      <c r="W50" s="56"/>
      <c r="X50" s="56"/>
      <c r="Y50" s="56"/>
      <c r="Z50" s="60">
        <v>8</v>
      </c>
      <c r="AA50" s="60" t="s">
        <v>887</v>
      </c>
      <c r="AB50" s="60">
        <v>47</v>
      </c>
      <c r="AC50" s="60" t="s">
        <v>944</v>
      </c>
      <c r="AD50" s="60" t="s">
        <v>945</v>
      </c>
      <c r="AE50" s="60" t="s">
        <v>946</v>
      </c>
      <c r="AF50" s="60">
        <v>400</v>
      </c>
      <c r="AG50" s="60" t="s">
        <v>891</v>
      </c>
      <c r="AH50" s="56"/>
      <c r="AI50" s="56"/>
      <c r="AJ50" s="56"/>
      <c r="AK50" s="56"/>
      <c r="AL50" s="56"/>
      <c r="AM50" s="56"/>
      <c r="AN50" s="56"/>
    </row>
    <row r="51" spans="1:40" ht="15" customHeight="1">
      <c r="A51" s="56"/>
      <c r="B51" s="56"/>
      <c r="C51" s="239">
        <v>17</v>
      </c>
      <c r="D51" s="243">
        <v>208</v>
      </c>
      <c r="E51" s="244" t="s">
        <v>760</v>
      </c>
      <c r="F51" s="240" t="str">
        <f t="shared" si="0"/>
        <v>20800100</v>
      </c>
      <c r="G51" s="239" t="str">
        <f t="shared" si="1"/>
        <v>01講師謝礼</v>
      </c>
      <c r="H51" s="241" t="s">
        <v>1005</v>
      </c>
      <c r="I51" s="61"/>
      <c r="J51" s="268" t="s">
        <v>1710</v>
      </c>
      <c r="K51" s="268"/>
      <c r="L51" s="56"/>
      <c r="M51" s="56"/>
      <c r="N51" s="56"/>
      <c r="O51" s="56">
        <v>3</v>
      </c>
      <c r="P51" s="56" t="s">
        <v>882</v>
      </c>
      <c r="Q51" s="56">
        <v>46</v>
      </c>
      <c r="R51" s="56" t="s">
        <v>942</v>
      </c>
      <c r="S51" s="56" t="s">
        <v>943</v>
      </c>
      <c r="T51" s="56" t="s">
        <v>916</v>
      </c>
      <c r="U51" s="56">
        <v>356</v>
      </c>
      <c r="V51" s="56" t="s">
        <v>913</v>
      </c>
      <c r="W51" s="56"/>
      <c r="X51" s="56"/>
      <c r="Y51" s="56"/>
      <c r="Z51" s="60">
        <v>8</v>
      </c>
      <c r="AA51" s="60" t="s">
        <v>887</v>
      </c>
      <c r="AB51" s="60">
        <v>48</v>
      </c>
      <c r="AC51" s="60" t="s">
        <v>944</v>
      </c>
      <c r="AD51" s="60" t="s">
        <v>947</v>
      </c>
      <c r="AE51" s="60" t="s">
        <v>946</v>
      </c>
      <c r="AF51" s="60">
        <v>455</v>
      </c>
      <c r="AG51" s="60" t="s">
        <v>891</v>
      </c>
      <c r="AH51" s="56"/>
      <c r="AI51" s="56"/>
      <c r="AJ51" s="56"/>
      <c r="AK51" s="56"/>
      <c r="AL51" s="56"/>
      <c r="AM51" s="56"/>
      <c r="AN51" s="56"/>
    </row>
    <row r="52" spans="1:40" ht="15" customHeight="1">
      <c r="A52" s="56"/>
      <c r="B52" s="56"/>
      <c r="C52" s="239">
        <v>18</v>
      </c>
      <c r="D52" s="243">
        <v>211</v>
      </c>
      <c r="E52" s="244" t="s">
        <v>1457</v>
      </c>
      <c r="F52" s="240" t="str">
        <f t="shared" si="0"/>
        <v>21100100</v>
      </c>
      <c r="G52" s="239" t="str">
        <f t="shared" si="1"/>
        <v>００１消耗品費</v>
      </c>
      <c r="H52" s="241" t="s">
        <v>1005</v>
      </c>
      <c r="I52" s="61"/>
      <c r="J52" s="268"/>
      <c r="K52" s="268"/>
      <c r="L52" s="56"/>
      <c r="M52" s="56"/>
      <c r="N52" s="56"/>
      <c r="O52" s="56">
        <v>8</v>
      </c>
      <c r="P52" s="56" t="s">
        <v>887</v>
      </c>
      <c r="Q52" s="56">
        <v>47</v>
      </c>
      <c r="R52" s="56" t="s">
        <v>944</v>
      </c>
      <c r="S52" s="56" t="s">
        <v>945</v>
      </c>
      <c r="T52" s="56" t="s">
        <v>946</v>
      </c>
      <c r="U52" s="56">
        <v>400</v>
      </c>
      <c r="V52" s="56" t="s">
        <v>891</v>
      </c>
      <c r="W52" s="56"/>
      <c r="X52" s="56"/>
      <c r="Y52" s="56"/>
      <c r="Z52" s="60" t="s">
        <v>892</v>
      </c>
      <c r="AA52" s="60" t="s">
        <v>877</v>
      </c>
      <c r="AB52" s="60">
        <v>49</v>
      </c>
      <c r="AC52" s="60" t="s">
        <v>948</v>
      </c>
      <c r="AD52" s="60" t="s">
        <v>949</v>
      </c>
      <c r="AE52" s="60" t="s">
        <v>950</v>
      </c>
      <c r="AF52" s="60">
        <v>2500</v>
      </c>
      <c r="AG52" s="60" t="s">
        <v>901</v>
      </c>
      <c r="AH52" s="56"/>
      <c r="AI52" s="56"/>
      <c r="AJ52" s="56"/>
      <c r="AK52" s="56"/>
      <c r="AL52" s="56"/>
      <c r="AM52" s="56"/>
      <c r="AN52" s="56"/>
    </row>
    <row r="53" spans="1:40" ht="15" customHeight="1">
      <c r="A53" s="56"/>
      <c r="B53" s="56"/>
      <c r="C53" s="239">
        <v>19</v>
      </c>
      <c r="D53" s="243">
        <v>211</v>
      </c>
      <c r="E53" s="244" t="s">
        <v>1458</v>
      </c>
      <c r="F53" s="240" t="str">
        <f t="shared" si="0"/>
        <v>21100300</v>
      </c>
      <c r="G53" s="239" t="str">
        <f t="shared" si="1"/>
        <v>００３印刷製本費</v>
      </c>
      <c r="H53" s="241" t="s">
        <v>327</v>
      </c>
      <c r="I53" s="61"/>
      <c r="J53" s="268"/>
      <c r="K53" s="268"/>
      <c r="L53" s="56"/>
      <c r="M53" s="56"/>
      <c r="N53" s="56"/>
      <c r="O53" s="56">
        <v>8</v>
      </c>
      <c r="P53" s="56" t="s">
        <v>887</v>
      </c>
      <c r="Q53" s="56">
        <v>48</v>
      </c>
      <c r="R53" s="56" t="s">
        <v>944</v>
      </c>
      <c r="S53" s="56" t="s">
        <v>947</v>
      </c>
      <c r="T53" s="56" t="s">
        <v>946</v>
      </c>
      <c r="U53" s="56">
        <v>455</v>
      </c>
      <c r="V53" s="56" t="s">
        <v>891</v>
      </c>
      <c r="W53" s="56"/>
      <c r="X53" s="56"/>
      <c r="Y53" s="56"/>
      <c r="Z53" s="60" t="s">
        <v>905</v>
      </c>
      <c r="AA53" s="60" t="s">
        <v>877</v>
      </c>
      <c r="AB53" s="60">
        <v>50</v>
      </c>
      <c r="AC53" s="60" t="s">
        <v>951</v>
      </c>
      <c r="AD53" s="60" t="s">
        <v>952</v>
      </c>
      <c r="AE53" s="60" t="s">
        <v>953</v>
      </c>
      <c r="AF53" s="60">
        <v>410</v>
      </c>
      <c r="AG53" s="60" t="s">
        <v>901</v>
      </c>
      <c r="AH53" s="56"/>
      <c r="AI53" s="56"/>
      <c r="AJ53" s="56"/>
      <c r="AK53" s="56"/>
      <c r="AL53" s="56"/>
      <c r="AM53" s="56"/>
      <c r="AN53" s="56"/>
    </row>
    <row r="54" spans="1:40" ht="15" customHeight="1">
      <c r="A54" s="56"/>
      <c r="B54" s="56"/>
      <c r="C54" s="239">
        <v>20</v>
      </c>
      <c r="D54" s="243">
        <v>211</v>
      </c>
      <c r="E54" s="244" t="s">
        <v>1459</v>
      </c>
      <c r="F54" s="240" t="str">
        <f t="shared" si="0"/>
        <v>21100500</v>
      </c>
      <c r="G54" s="239" t="str">
        <f t="shared" si="1"/>
        <v>００５燃料費</v>
      </c>
      <c r="H54" s="241" t="s">
        <v>1462</v>
      </c>
      <c r="I54" s="61"/>
      <c r="J54" s="268"/>
      <c r="K54" s="268"/>
      <c r="L54" s="56"/>
      <c r="M54" s="56"/>
      <c r="N54" s="56"/>
      <c r="O54" s="56" t="s">
        <v>892</v>
      </c>
      <c r="P54" s="56" t="s">
        <v>877</v>
      </c>
      <c r="Q54" s="56">
        <v>49</v>
      </c>
      <c r="R54" s="56" t="s">
        <v>948</v>
      </c>
      <c r="S54" s="56" t="s">
        <v>949</v>
      </c>
      <c r="T54" s="56" t="s">
        <v>950</v>
      </c>
      <c r="U54" s="56">
        <v>2500</v>
      </c>
      <c r="V54" s="56" t="s">
        <v>901</v>
      </c>
      <c r="W54" s="56"/>
      <c r="X54" s="56"/>
      <c r="Y54" s="56"/>
      <c r="Z54" s="60" t="s">
        <v>876</v>
      </c>
      <c r="AA54" s="60" t="s">
        <v>877</v>
      </c>
      <c r="AB54" s="60">
        <v>51</v>
      </c>
      <c r="AC54" s="60" t="s">
        <v>954</v>
      </c>
      <c r="AD54" s="60" t="s">
        <v>955</v>
      </c>
      <c r="AE54" s="60" t="s">
        <v>895</v>
      </c>
      <c r="AF54" s="60">
        <v>565</v>
      </c>
      <c r="AG54" s="60" t="s">
        <v>927</v>
      </c>
      <c r="AH54" s="56"/>
      <c r="AI54" s="56"/>
      <c r="AJ54" s="56"/>
      <c r="AK54" s="56"/>
      <c r="AL54" s="56"/>
      <c r="AM54" s="56"/>
      <c r="AN54" s="56"/>
    </row>
    <row r="55" spans="1:40" ht="15" customHeight="1">
      <c r="A55" s="56"/>
      <c r="B55" s="56"/>
      <c r="C55" s="239">
        <v>21</v>
      </c>
      <c r="D55" s="243">
        <v>214</v>
      </c>
      <c r="E55" s="244" t="s">
        <v>771</v>
      </c>
      <c r="F55" s="240" t="str">
        <f t="shared" si="0"/>
        <v>21401000</v>
      </c>
      <c r="G55" s="239" t="str">
        <f t="shared" si="1"/>
        <v>０１機械借上料</v>
      </c>
      <c r="H55" s="242" t="s">
        <v>1007</v>
      </c>
      <c r="I55" s="61"/>
      <c r="J55" s="268"/>
      <c r="K55" s="268"/>
      <c r="L55" s="56"/>
      <c r="M55" s="56"/>
      <c r="N55" s="56"/>
      <c r="O55" s="56" t="s">
        <v>905</v>
      </c>
      <c r="P55" s="56" t="s">
        <v>877</v>
      </c>
      <c r="Q55" s="56">
        <v>50</v>
      </c>
      <c r="R55" s="56" t="s">
        <v>951</v>
      </c>
      <c r="S55" s="56" t="s">
        <v>952</v>
      </c>
      <c r="T55" s="56" t="s">
        <v>953</v>
      </c>
      <c r="U55" s="56">
        <v>410</v>
      </c>
      <c r="V55" s="56" t="s">
        <v>901</v>
      </c>
      <c r="W55" s="56"/>
      <c r="X55" s="56"/>
      <c r="Y55" s="56"/>
      <c r="Z55" s="60" t="s">
        <v>876</v>
      </c>
      <c r="AA55" s="60" t="s">
        <v>877</v>
      </c>
      <c r="AB55" s="60">
        <v>52</v>
      </c>
      <c r="AC55" s="60" t="s">
        <v>954</v>
      </c>
      <c r="AD55" s="60" t="s">
        <v>956</v>
      </c>
      <c r="AE55" s="60" t="s">
        <v>895</v>
      </c>
      <c r="AF55" s="60">
        <v>745</v>
      </c>
      <c r="AG55" s="60" t="s">
        <v>927</v>
      </c>
      <c r="AH55" s="56"/>
      <c r="AI55" s="56"/>
      <c r="AJ55" s="56"/>
      <c r="AK55" s="56"/>
      <c r="AL55" s="56"/>
      <c r="AM55" s="56"/>
      <c r="AN55" s="56"/>
    </row>
    <row r="56" spans="1:40" ht="15" customHeight="1">
      <c r="A56" s="56"/>
      <c r="B56" s="56"/>
      <c r="C56" s="239">
        <v>22</v>
      </c>
      <c r="D56" s="243">
        <v>216</v>
      </c>
      <c r="E56" s="244" t="s">
        <v>1460</v>
      </c>
      <c r="F56" s="240" t="str">
        <f t="shared" si="0"/>
        <v>21601000</v>
      </c>
      <c r="G56" s="239" t="str">
        <f t="shared" si="1"/>
        <v>01勤労生産種苗代</v>
      </c>
      <c r="H56" s="242" t="s">
        <v>734</v>
      </c>
      <c r="I56" s="61"/>
      <c r="J56" s="268"/>
      <c r="K56" s="268"/>
      <c r="L56" s="56"/>
      <c r="M56" s="56"/>
      <c r="N56" s="56"/>
      <c r="O56" s="56" t="s">
        <v>876</v>
      </c>
      <c r="P56" s="56" t="s">
        <v>877</v>
      </c>
      <c r="Q56" s="56">
        <v>51</v>
      </c>
      <c r="R56" s="56" t="s">
        <v>954</v>
      </c>
      <c r="S56" s="56" t="s">
        <v>955</v>
      </c>
      <c r="T56" s="56" t="s">
        <v>895</v>
      </c>
      <c r="U56" s="56">
        <v>565</v>
      </c>
      <c r="V56" s="56" t="s">
        <v>927</v>
      </c>
      <c r="W56" s="56"/>
      <c r="X56" s="56"/>
      <c r="Y56" s="56"/>
      <c r="Z56" s="60" t="s">
        <v>876</v>
      </c>
      <c r="AA56" s="60" t="s">
        <v>877</v>
      </c>
      <c r="AB56" s="60">
        <v>53</v>
      </c>
      <c r="AC56" s="60" t="s">
        <v>954</v>
      </c>
      <c r="AD56" s="60" t="s">
        <v>957</v>
      </c>
      <c r="AE56" s="60" t="s">
        <v>895</v>
      </c>
      <c r="AF56" s="60">
        <v>672</v>
      </c>
      <c r="AG56" s="60" t="s">
        <v>927</v>
      </c>
      <c r="AH56" s="56"/>
      <c r="AI56" s="56"/>
      <c r="AJ56" s="56"/>
      <c r="AK56" s="56"/>
      <c r="AL56" s="56"/>
      <c r="AM56" s="56"/>
      <c r="AN56" s="56"/>
    </row>
    <row r="57" spans="1:40" ht="15" customHeight="1">
      <c r="A57" s="56"/>
      <c r="B57" s="56"/>
      <c r="C57" s="239">
        <v>23</v>
      </c>
      <c r="D57" s="243">
        <v>216</v>
      </c>
      <c r="E57" s="244" t="s">
        <v>1461</v>
      </c>
      <c r="F57" s="240" t="str">
        <f t="shared" si="0"/>
        <v>21602000</v>
      </c>
      <c r="G57" s="239" t="str">
        <f t="shared" si="1"/>
        <v>02特殊学級教材</v>
      </c>
      <c r="H57" s="242" t="s">
        <v>734</v>
      </c>
      <c r="I57" s="61"/>
      <c r="J57" s="268"/>
      <c r="K57" s="268"/>
      <c r="L57" s="56"/>
      <c r="M57" s="56"/>
      <c r="N57" s="56"/>
      <c r="O57" s="56" t="s">
        <v>876</v>
      </c>
      <c r="P57" s="56" t="s">
        <v>877</v>
      </c>
      <c r="Q57" s="56">
        <v>52</v>
      </c>
      <c r="R57" s="56" t="s">
        <v>954</v>
      </c>
      <c r="S57" s="56" t="s">
        <v>956</v>
      </c>
      <c r="T57" s="56" t="s">
        <v>895</v>
      </c>
      <c r="U57" s="56">
        <v>745</v>
      </c>
      <c r="V57" s="56" t="s">
        <v>927</v>
      </c>
      <c r="W57" s="56"/>
      <c r="X57" s="56"/>
      <c r="Y57" s="56"/>
      <c r="Z57" s="60" t="s">
        <v>876</v>
      </c>
      <c r="AA57" s="60" t="s">
        <v>877</v>
      </c>
      <c r="AB57" s="60">
        <v>54</v>
      </c>
      <c r="AC57" s="60" t="s">
        <v>954</v>
      </c>
      <c r="AD57" s="60" t="s">
        <v>958</v>
      </c>
      <c r="AE57" s="60" t="s">
        <v>895</v>
      </c>
      <c r="AF57" s="60">
        <v>898</v>
      </c>
      <c r="AG57" s="60" t="s">
        <v>927</v>
      </c>
      <c r="AH57" s="56"/>
      <c r="AI57" s="56"/>
      <c r="AJ57" s="56"/>
      <c r="AK57" s="56"/>
      <c r="AL57" s="56"/>
      <c r="AM57" s="56"/>
      <c r="AN57" s="56"/>
    </row>
    <row r="58" spans="1:40" ht="15" customHeight="1">
      <c r="A58" s="56"/>
      <c r="B58" s="56"/>
      <c r="C58" s="239">
        <v>24</v>
      </c>
      <c r="D58" s="243">
        <v>218</v>
      </c>
      <c r="E58" s="244" t="s">
        <v>1460</v>
      </c>
      <c r="F58" s="240" t="str">
        <f t="shared" si="0"/>
        <v>21801000</v>
      </c>
      <c r="G58" s="239" t="str">
        <f t="shared" si="1"/>
        <v>01図書購入費</v>
      </c>
      <c r="H58" s="242" t="s">
        <v>739</v>
      </c>
      <c r="I58" s="61"/>
      <c r="J58" s="268"/>
      <c r="K58" s="268"/>
      <c r="L58" s="56"/>
      <c r="M58" s="56"/>
      <c r="N58" s="56"/>
      <c r="O58" s="56" t="s">
        <v>876</v>
      </c>
      <c r="P58" s="56" t="s">
        <v>877</v>
      </c>
      <c r="Q58" s="56">
        <v>53</v>
      </c>
      <c r="R58" s="56" t="s">
        <v>954</v>
      </c>
      <c r="S58" s="56" t="s">
        <v>957</v>
      </c>
      <c r="T58" s="56" t="s">
        <v>895</v>
      </c>
      <c r="U58" s="56">
        <v>672</v>
      </c>
      <c r="V58" s="56" t="s">
        <v>927</v>
      </c>
      <c r="W58" s="56"/>
      <c r="X58" s="56"/>
      <c r="Y58" s="56"/>
      <c r="Z58" s="60">
        <v>1</v>
      </c>
      <c r="AA58" s="60" t="s">
        <v>877</v>
      </c>
      <c r="AB58" s="60">
        <v>55</v>
      </c>
      <c r="AC58" s="60" t="s">
        <v>954</v>
      </c>
      <c r="AD58" s="60" t="s">
        <v>959</v>
      </c>
      <c r="AE58" s="60" t="s">
        <v>960</v>
      </c>
      <c r="AF58" s="60">
        <v>1386</v>
      </c>
      <c r="AG58" s="60" t="s">
        <v>927</v>
      </c>
      <c r="AH58" s="56"/>
      <c r="AI58" s="56"/>
      <c r="AJ58" s="56"/>
      <c r="AK58" s="56"/>
      <c r="AL58" s="56"/>
      <c r="AM58" s="56"/>
      <c r="AN58" s="56"/>
    </row>
    <row r="59" spans="1:40" ht="15" customHeight="1">
      <c r="A59" s="56"/>
      <c r="B59" s="56"/>
      <c r="C59" s="239">
        <v>25</v>
      </c>
      <c r="D59" s="243">
        <v>218</v>
      </c>
      <c r="E59" s="244"/>
      <c r="F59" s="240" t="str">
        <f t="shared" si="0"/>
        <v>218</v>
      </c>
      <c r="G59" s="239" t="str">
        <f t="shared" si="1"/>
        <v>02教材備品</v>
      </c>
      <c r="H59" s="241"/>
      <c r="I59" s="61"/>
      <c r="J59" s="268"/>
      <c r="K59" s="268"/>
      <c r="L59" s="56"/>
      <c r="M59" s="56"/>
      <c r="N59" s="56"/>
      <c r="O59" s="56" t="s">
        <v>876</v>
      </c>
      <c r="P59" s="56" t="s">
        <v>877</v>
      </c>
      <c r="Q59" s="56">
        <v>54</v>
      </c>
      <c r="R59" s="56" t="s">
        <v>954</v>
      </c>
      <c r="S59" s="56" t="s">
        <v>958</v>
      </c>
      <c r="T59" s="56" t="s">
        <v>895</v>
      </c>
      <c r="U59" s="56">
        <v>898</v>
      </c>
      <c r="V59" s="56" t="s">
        <v>927</v>
      </c>
      <c r="W59" s="56"/>
      <c r="X59" s="56"/>
      <c r="Y59" s="56"/>
      <c r="Z59" s="60" t="s">
        <v>905</v>
      </c>
      <c r="AA59" s="60" t="s">
        <v>877</v>
      </c>
      <c r="AB59" s="60">
        <v>56</v>
      </c>
      <c r="AC59" s="60" t="s">
        <v>961</v>
      </c>
      <c r="AD59" s="60" t="s">
        <v>962</v>
      </c>
      <c r="AE59" s="60" t="s">
        <v>963</v>
      </c>
      <c r="AF59" s="60">
        <v>1020</v>
      </c>
      <c r="AG59" s="60" t="s">
        <v>891</v>
      </c>
      <c r="AH59" s="56"/>
      <c r="AI59" s="56"/>
      <c r="AJ59" s="56"/>
      <c r="AK59" s="56"/>
      <c r="AL59" s="56"/>
      <c r="AM59" s="56"/>
      <c r="AN59" s="56"/>
    </row>
    <row r="60" spans="1:40" ht="15" customHeight="1">
      <c r="A60" s="56"/>
      <c r="B60" s="56"/>
      <c r="C60" s="239">
        <v>26</v>
      </c>
      <c r="D60" s="243"/>
      <c r="E60" s="244"/>
      <c r="F60" s="240">
        <f t="shared" si="0"/>
      </c>
      <c r="G60" s="239" t="str">
        <f t="shared" si="1"/>
        <v>　</v>
      </c>
      <c r="H60" s="241"/>
      <c r="I60" s="61"/>
      <c r="J60" s="268"/>
      <c r="K60" s="268"/>
      <c r="L60" s="56"/>
      <c r="M60" s="56"/>
      <c r="N60" s="56"/>
      <c r="O60" s="56">
        <v>1</v>
      </c>
      <c r="P60" s="56" t="s">
        <v>877</v>
      </c>
      <c r="Q60" s="56">
        <v>55</v>
      </c>
      <c r="R60" s="56" t="s">
        <v>954</v>
      </c>
      <c r="S60" s="56" t="s">
        <v>959</v>
      </c>
      <c r="T60" s="56" t="s">
        <v>960</v>
      </c>
      <c r="U60" s="56">
        <v>1386</v>
      </c>
      <c r="V60" s="56" t="s">
        <v>927</v>
      </c>
      <c r="W60" s="56"/>
      <c r="X60" s="56"/>
      <c r="Y60" s="56"/>
      <c r="Z60" s="60" t="s">
        <v>964</v>
      </c>
      <c r="AA60" s="60" t="s">
        <v>965</v>
      </c>
      <c r="AB60" s="60">
        <v>57</v>
      </c>
      <c r="AC60" s="60" t="s">
        <v>966</v>
      </c>
      <c r="AD60" s="60" t="s">
        <v>967</v>
      </c>
      <c r="AE60" s="60" t="s">
        <v>916</v>
      </c>
      <c r="AF60" s="60">
        <v>1300</v>
      </c>
      <c r="AG60" s="60" t="s">
        <v>901</v>
      </c>
      <c r="AH60" s="56"/>
      <c r="AI60" s="56"/>
      <c r="AJ60" s="56"/>
      <c r="AK60" s="56"/>
      <c r="AL60" s="56"/>
      <c r="AM60" s="56"/>
      <c r="AN60" s="56"/>
    </row>
    <row r="61" spans="1:40" ht="15" customHeight="1">
      <c r="A61" s="56"/>
      <c r="B61" s="56"/>
      <c r="C61" s="239">
        <v>27</v>
      </c>
      <c r="D61" s="243"/>
      <c r="E61" s="244"/>
      <c r="F61" s="240">
        <f t="shared" si="0"/>
      </c>
      <c r="G61" s="239">
        <f t="shared" si="1"/>
        <v>0</v>
      </c>
      <c r="H61" s="241"/>
      <c r="I61" s="61"/>
      <c r="J61" s="268"/>
      <c r="K61" s="268"/>
      <c r="L61" s="56"/>
      <c r="M61" s="56"/>
      <c r="N61" s="56"/>
      <c r="O61" s="56" t="s">
        <v>905</v>
      </c>
      <c r="P61" s="56" t="s">
        <v>877</v>
      </c>
      <c r="Q61" s="56">
        <v>56</v>
      </c>
      <c r="R61" s="56" t="s">
        <v>961</v>
      </c>
      <c r="S61" s="56" t="s">
        <v>962</v>
      </c>
      <c r="T61" s="56" t="s">
        <v>963</v>
      </c>
      <c r="U61" s="56">
        <v>1020</v>
      </c>
      <c r="V61" s="56" t="s">
        <v>891</v>
      </c>
      <c r="W61" s="56"/>
      <c r="X61" s="56"/>
      <c r="Y61" s="56"/>
      <c r="Z61" s="60" t="s">
        <v>964</v>
      </c>
      <c r="AA61" s="60" t="s">
        <v>965</v>
      </c>
      <c r="AB61" s="60">
        <v>58</v>
      </c>
      <c r="AC61" s="60" t="s">
        <v>966</v>
      </c>
      <c r="AD61" s="60" t="s">
        <v>968</v>
      </c>
      <c r="AE61" s="60" t="s">
        <v>916</v>
      </c>
      <c r="AF61" s="60">
        <v>1300</v>
      </c>
      <c r="AG61" s="60" t="s">
        <v>901</v>
      </c>
      <c r="AH61" s="56"/>
      <c r="AI61" s="56"/>
      <c r="AJ61" s="56"/>
      <c r="AK61" s="56"/>
      <c r="AL61" s="56"/>
      <c r="AM61" s="56"/>
      <c r="AN61" s="56"/>
    </row>
    <row r="62" spans="1:40" ht="15" customHeight="1">
      <c r="A62" s="56"/>
      <c r="B62" s="56"/>
      <c r="C62" s="239">
        <v>28</v>
      </c>
      <c r="D62" s="243"/>
      <c r="E62" s="244"/>
      <c r="F62" s="240">
        <f t="shared" si="0"/>
      </c>
      <c r="G62" s="239">
        <f t="shared" si="1"/>
        <v>0</v>
      </c>
      <c r="H62" s="241"/>
      <c r="I62" s="61"/>
      <c r="J62" s="268"/>
      <c r="K62" s="268"/>
      <c r="L62" s="56"/>
      <c r="M62" s="56"/>
      <c r="N62" s="56"/>
      <c r="O62" s="56" t="s">
        <v>964</v>
      </c>
      <c r="P62" s="56" t="s">
        <v>965</v>
      </c>
      <c r="Q62" s="56">
        <v>57</v>
      </c>
      <c r="R62" s="56" t="s">
        <v>966</v>
      </c>
      <c r="S62" s="56" t="s">
        <v>967</v>
      </c>
      <c r="T62" s="56" t="s">
        <v>916</v>
      </c>
      <c r="U62" s="56">
        <v>1300</v>
      </c>
      <c r="V62" s="56" t="s">
        <v>901</v>
      </c>
      <c r="W62" s="56"/>
      <c r="X62" s="56"/>
      <c r="Y62" s="56"/>
      <c r="Z62" s="60" t="s">
        <v>876</v>
      </c>
      <c r="AA62" s="60" t="s">
        <v>877</v>
      </c>
      <c r="AB62" s="60">
        <v>59</v>
      </c>
      <c r="AC62" s="60" t="s">
        <v>969</v>
      </c>
      <c r="AD62" s="60" t="s">
        <v>970</v>
      </c>
      <c r="AE62" s="60" t="s">
        <v>971</v>
      </c>
      <c r="AF62" s="60">
        <v>1080</v>
      </c>
      <c r="AG62" s="60" t="s">
        <v>901</v>
      </c>
      <c r="AH62" s="56"/>
      <c r="AI62" s="56"/>
      <c r="AJ62" s="56"/>
      <c r="AK62" s="56"/>
      <c r="AL62" s="56"/>
      <c r="AM62" s="56"/>
      <c r="AN62" s="56"/>
    </row>
    <row r="63" spans="1:40" ht="15" customHeight="1">
      <c r="A63" s="56"/>
      <c r="B63" s="56"/>
      <c r="C63" s="239">
        <v>29</v>
      </c>
      <c r="D63" s="243"/>
      <c r="E63" s="244"/>
      <c r="F63" s="240">
        <f t="shared" si="0"/>
      </c>
      <c r="G63" s="239">
        <f t="shared" si="1"/>
        <v>0</v>
      </c>
      <c r="H63" s="241"/>
      <c r="I63" s="61"/>
      <c r="J63" s="268"/>
      <c r="K63" s="268"/>
      <c r="L63" s="56"/>
      <c r="M63" s="56"/>
      <c r="N63" s="56"/>
      <c r="O63" s="56" t="s">
        <v>964</v>
      </c>
      <c r="P63" s="56" t="s">
        <v>965</v>
      </c>
      <c r="Q63" s="56">
        <v>58</v>
      </c>
      <c r="R63" s="56" t="s">
        <v>966</v>
      </c>
      <c r="S63" s="56" t="s">
        <v>968</v>
      </c>
      <c r="T63" s="56" t="s">
        <v>916</v>
      </c>
      <c r="U63" s="56">
        <v>1300</v>
      </c>
      <c r="V63" s="56" t="s">
        <v>901</v>
      </c>
      <c r="W63" s="56"/>
      <c r="X63" s="56"/>
      <c r="Y63" s="56"/>
      <c r="Z63" s="60" t="s">
        <v>876</v>
      </c>
      <c r="AA63" s="60" t="s">
        <v>877</v>
      </c>
      <c r="AB63" s="60">
        <v>60</v>
      </c>
      <c r="AC63" s="60" t="s">
        <v>969</v>
      </c>
      <c r="AD63" s="60" t="s">
        <v>972</v>
      </c>
      <c r="AE63" s="60" t="s">
        <v>971</v>
      </c>
      <c r="AF63" s="60">
        <v>1080</v>
      </c>
      <c r="AG63" s="60" t="s">
        <v>901</v>
      </c>
      <c r="AH63" s="56"/>
      <c r="AI63" s="56"/>
      <c r="AJ63" s="56"/>
      <c r="AK63" s="56"/>
      <c r="AL63" s="56"/>
      <c r="AM63" s="56"/>
      <c r="AN63" s="56"/>
    </row>
    <row r="64" spans="1:40" ht="15" customHeight="1">
      <c r="A64" s="56"/>
      <c r="B64" s="56"/>
      <c r="C64" s="239">
        <v>30</v>
      </c>
      <c r="D64" s="243"/>
      <c r="E64" s="244"/>
      <c r="F64" s="240">
        <f t="shared" si="0"/>
      </c>
      <c r="G64" s="239">
        <f t="shared" si="1"/>
        <v>0</v>
      </c>
      <c r="H64" s="241"/>
      <c r="I64" s="61"/>
      <c r="J64" s="268"/>
      <c r="K64" s="268"/>
      <c r="L64" s="56"/>
      <c r="M64" s="56"/>
      <c r="N64" s="56"/>
      <c r="O64" s="56" t="s">
        <v>876</v>
      </c>
      <c r="P64" s="56" t="s">
        <v>877</v>
      </c>
      <c r="Q64" s="56">
        <v>59</v>
      </c>
      <c r="R64" s="56" t="s">
        <v>969</v>
      </c>
      <c r="S64" s="56" t="s">
        <v>970</v>
      </c>
      <c r="T64" s="56" t="s">
        <v>971</v>
      </c>
      <c r="U64" s="56">
        <v>1080</v>
      </c>
      <c r="V64" s="56" t="s">
        <v>901</v>
      </c>
      <c r="W64" s="56"/>
      <c r="X64" s="56"/>
      <c r="Y64" s="56"/>
      <c r="Z64" s="60" t="s">
        <v>876</v>
      </c>
      <c r="AA64" s="60" t="s">
        <v>877</v>
      </c>
      <c r="AB64" s="60">
        <v>61</v>
      </c>
      <c r="AC64" s="60" t="s">
        <v>969</v>
      </c>
      <c r="AD64" s="60" t="s">
        <v>973</v>
      </c>
      <c r="AE64" s="60" t="s">
        <v>971</v>
      </c>
      <c r="AF64" s="60">
        <v>1080</v>
      </c>
      <c r="AG64" s="60" t="s">
        <v>901</v>
      </c>
      <c r="AH64" s="56"/>
      <c r="AI64" s="56"/>
      <c r="AJ64" s="56"/>
      <c r="AK64" s="56"/>
      <c r="AL64" s="56"/>
      <c r="AM64" s="56"/>
      <c r="AN64" s="56"/>
    </row>
    <row r="65" spans="1:40" ht="15" customHeight="1">
      <c r="A65" s="56"/>
      <c r="B65" s="56"/>
      <c r="C65" s="56"/>
      <c r="D65" s="56"/>
      <c r="E65" s="56"/>
      <c r="F65" s="56"/>
      <c r="G65" s="56"/>
      <c r="H65" s="57"/>
      <c r="I65" s="61"/>
      <c r="J65" s="268"/>
      <c r="K65" s="268"/>
      <c r="L65" s="56"/>
      <c r="M65" s="56"/>
      <c r="N65" s="56"/>
      <c r="O65" s="56" t="s">
        <v>876</v>
      </c>
      <c r="P65" s="56" t="s">
        <v>877</v>
      </c>
      <c r="Q65" s="56">
        <v>60</v>
      </c>
      <c r="R65" s="56" t="s">
        <v>969</v>
      </c>
      <c r="S65" s="56" t="s">
        <v>972</v>
      </c>
      <c r="T65" s="56" t="s">
        <v>971</v>
      </c>
      <c r="U65" s="56">
        <v>1080</v>
      </c>
      <c r="V65" s="56" t="s">
        <v>901</v>
      </c>
      <c r="W65" s="56"/>
      <c r="X65" s="56"/>
      <c r="Y65" s="56"/>
      <c r="Z65" s="60">
        <v>6</v>
      </c>
      <c r="AA65" s="60" t="s">
        <v>887</v>
      </c>
      <c r="AB65" s="60">
        <v>62</v>
      </c>
      <c r="AC65" s="60" t="s">
        <v>974</v>
      </c>
      <c r="AD65" s="60" t="s">
        <v>975</v>
      </c>
      <c r="AE65" s="60" t="s">
        <v>916</v>
      </c>
      <c r="AF65" s="60">
        <v>15000</v>
      </c>
      <c r="AG65" s="60" t="s">
        <v>919</v>
      </c>
      <c r="AH65" s="56"/>
      <c r="AI65" s="56"/>
      <c r="AJ65" s="56"/>
      <c r="AK65" s="56"/>
      <c r="AL65" s="56"/>
      <c r="AM65" s="56"/>
      <c r="AN65" s="56"/>
    </row>
    <row r="66" spans="1:40" ht="15" customHeight="1">
      <c r="A66" s="56"/>
      <c r="B66" s="56"/>
      <c r="C66" s="56"/>
      <c r="D66" s="56"/>
      <c r="E66" s="56"/>
      <c r="F66" s="56"/>
      <c r="G66" s="56"/>
      <c r="H66" s="57"/>
      <c r="I66" s="61"/>
      <c r="J66" s="268"/>
      <c r="K66" s="268"/>
      <c r="L66" s="56"/>
      <c r="M66" s="56"/>
      <c r="N66" s="56"/>
      <c r="O66" s="56" t="s">
        <v>876</v>
      </c>
      <c r="P66" s="56" t="s">
        <v>877</v>
      </c>
      <c r="Q66" s="56">
        <v>61</v>
      </c>
      <c r="R66" s="56" t="s">
        <v>969</v>
      </c>
      <c r="S66" s="56" t="s">
        <v>973</v>
      </c>
      <c r="T66" s="56" t="s">
        <v>971</v>
      </c>
      <c r="U66" s="56">
        <v>1080</v>
      </c>
      <c r="V66" s="56" t="s">
        <v>901</v>
      </c>
      <c r="W66" s="56"/>
      <c r="X66" s="56"/>
      <c r="Y66" s="56"/>
      <c r="Z66" s="60">
        <v>3</v>
      </c>
      <c r="AA66" s="60" t="s">
        <v>882</v>
      </c>
      <c r="AB66" s="60">
        <v>63</v>
      </c>
      <c r="AC66" s="60" t="s">
        <v>976</v>
      </c>
      <c r="AD66" s="60" t="s">
        <v>977</v>
      </c>
      <c r="AE66" s="60" t="s">
        <v>904</v>
      </c>
      <c r="AF66" s="60">
        <v>180</v>
      </c>
      <c r="AG66" s="60" t="s">
        <v>886</v>
      </c>
      <c r="AH66" s="56"/>
      <c r="AI66" s="56"/>
      <c r="AJ66" s="56"/>
      <c r="AK66" s="56"/>
      <c r="AL66" s="56"/>
      <c r="AM66" s="56"/>
      <c r="AN66" s="56"/>
    </row>
    <row r="67" spans="1:40" ht="15" customHeight="1">
      <c r="A67" s="56"/>
      <c r="B67" s="56"/>
      <c r="C67" s="56"/>
      <c r="D67" s="56"/>
      <c r="E67" s="56"/>
      <c r="F67" s="56"/>
      <c r="G67" s="56"/>
      <c r="H67" s="57"/>
      <c r="I67" s="61"/>
      <c r="J67" s="268"/>
      <c r="K67" s="268"/>
      <c r="L67" s="56"/>
      <c r="M67" s="56"/>
      <c r="N67" s="56"/>
      <c r="O67" s="56">
        <v>6</v>
      </c>
      <c r="P67" s="56" t="s">
        <v>887</v>
      </c>
      <c r="Q67" s="56">
        <v>62</v>
      </c>
      <c r="R67" s="56" t="s">
        <v>974</v>
      </c>
      <c r="S67" s="56" t="s">
        <v>975</v>
      </c>
      <c r="T67" s="56" t="s">
        <v>916</v>
      </c>
      <c r="U67" s="56">
        <v>15000</v>
      </c>
      <c r="V67" s="56" t="s">
        <v>919</v>
      </c>
      <c r="W67" s="56"/>
      <c r="X67" s="56"/>
      <c r="Y67" s="56"/>
      <c r="Z67" s="60">
        <v>3</v>
      </c>
      <c r="AA67" s="60" t="s">
        <v>882</v>
      </c>
      <c r="AB67" s="60">
        <v>64</v>
      </c>
      <c r="AC67" s="60" t="s">
        <v>976</v>
      </c>
      <c r="AD67" s="60" t="s">
        <v>941</v>
      </c>
      <c r="AE67" s="60" t="s">
        <v>978</v>
      </c>
      <c r="AF67" s="60">
        <v>280</v>
      </c>
      <c r="AG67" s="60" t="s">
        <v>886</v>
      </c>
      <c r="AH67" s="56"/>
      <c r="AI67" s="56"/>
      <c r="AJ67" s="56"/>
      <c r="AK67" s="56"/>
      <c r="AL67" s="56"/>
      <c r="AM67" s="56"/>
      <c r="AN67" s="56"/>
    </row>
    <row r="68" spans="1:40" ht="15" customHeight="1">
      <c r="A68" s="56"/>
      <c r="B68" s="56"/>
      <c r="C68" s="56"/>
      <c r="D68" s="56"/>
      <c r="E68" s="56"/>
      <c r="F68" s="56"/>
      <c r="G68" s="56"/>
      <c r="H68" s="57"/>
      <c r="I68" s="61"/>
      <c r="J68" s="268"/>
      <c r="K68" s="268"/>
      <c r="L68" s="56"/>
      <c r="M68" s="56"/>
      <c r="N68" s="56"/>
      <c r="O68" s="56">
        <v>3</v>
      </c>
      <c r="P68" s="56" t="s">
        <v>882</v>
      </c>
      <c r="Q68" s="56">
        <v>63</v>
      </c>
      <c r="R68" s="56" t="s">
        <v>976</v>
      </c>
      <c r="S68" s="56" t="s">
        <v>977</v>
      </c>
      <c r="T68" s="56" t="s">
        <v>904</v>
      </c>
      <c r="U68" s="56">
        <v>180</v>
      </c>
      <c r="V68" s="56" t="s">
        <v>886</v>
      </c>
      <c r="W68" s="56"/>
      <c r="X68" s="56"/>
      <c r="Y68" s="56"/>
      <c r="Z68" s="60" t="s">
        <v>909</v>
      </c>
      <c r="AA68" s="60" t="s">
        <v>887</v>
      </c>
      <c r="AB68" s="60">
        <v>65</v>
      </c>
      <c r="AC68" s="60" t="s">
        <v>979</v>
      </c>
      <c r="AD68" s="60" t="s">
        <v>980</v>
      </c>
      <c r="AE68" s="60" t="s">
        <v>988</v>
      </c>
      <c r="AF68" s="60">
        <v>12959</v>
      </c>
      <c r="AG68" s="60" t="s">
        <v>913</v>
      </c>
      <c r="AH68" s="56"/>
      <c r="AI68" s="56"/>
      <c r="AJ68" s="56"/>
      <c r="AK68" s="56"/>
      <c r="AL68" s="56"/>
      <c r="AM68" s="56"/>
      <c r="AN68" s="56"/>
    </row>
    <row r="69" spans="1:40" ht="15" customHeight="1">
      <c r="A69" s="56"/>
      <c r="B69" s="56"/>
      <c r="C69" s="56"/>
      <c r="D69" s="56"/>
      <c r="E69" s="56"/>
      <c r="F69" s="56"/>
      <c r="G69" s="56"/>
      <c r="H69" s="57"/>
      <c r="I69" s="61"/>
      <c r="J69" s="268"/>
      <c r="K69" s="268"/>
      <c r="L69" s="56"/>
      <c r="M69" s="56"/>
      <c r="N69" s="56"/>
      <c r="O69" s="56">
        <v>3</v>
      </c>
      <c r="P69" s="56" t="s">
        <v>882</v>
      </c>
      <c r="Q69" s="56">
        <v>64</v>
      </c>
      <c r="R69" s="56" t="s">
        <v>976</v>
      </c>
      <c r="S69" s="56" t="s">
        <v>941</v>
      </c>
      <c r="T69" s="56" t="s">
        <v>978</v>
      </c>
      <c r="U69" s="56">
        <v>280</v>
      </c>
      <c r="V69" s="56" t="s">
        <v>886</v>
      </c>
      <c r="W69" s="56"/>
      <c r="X69" s="56"/>
      <c r="Y69" s="56"/>
      <c r="Z69" s="60" t="s">
        <v>909</v>
      </c>
      <c r="AA69" s="60" t="s">
        <v>887</v>
      </c>
      <c r="AB69" s="60">
        <v>66</v>
      </c>
      <c r="AC69" s="60" t="s">
        <v>989</v>
      </c>
      <c r="AD69" s="60" t="s">
        <v>990</v>
      </c>
      <c r="AE69" s="60" t="s">
        <v>991</v>
      </c>
      <c r="AF69" s="60">
        <v>13012</v>
      </c>
      <c r="AG69" s="60" t="s">
        <v>913</v>
      </c>
      <c r="AH69" s="56"/>
      <c r="AI69" s="56"/>
      <c r="AJ69" s="56"/>
      <c r="AK69" s="56"/>
      <c r="AL69" s="56"/>
      <c r="AM69" s="56"/>
      <c r="AN69" s="56"/>
    </row>
    <row r="70" spans="1:40" ht="15" customHeight="1">
      <c r="A70" s="56"/>
      <c r="B70" s="56"/>
      <c r="C70" s="56"/>
      <c r="D70" s="56"/>
      <c r="E70" s="56"/>
      <c r="F70" s="56"/>
      <c r="G70" s="56"/>
      <c r="H70" s="57"/>
      <c r="I70" s="61"/>
      <c r="J70" s="268"/>
      <c r="K70" s="268"/>
      <c r="L70" s="56"/>
      <c r="M70" s="56"/>
      <c r="N70" s="56"/>
      <c r="O70" s="56" t="s">
        <v>909</v>
      </c>
      <c r="P70" s="56" t="s">
        <v>887</v>
      </c>
      <c r="Q70" s="56">
        <v>65</v>
      </c>
      <c r="R70" s="56" t="s">
        <v>979</v>
      </c>
      <c r="S70" s="56" t="s">
        <v>980</v>
      </c>
      <c r="T70" s="56" t="s">
        <v>988</v>
      </c>
      <c r="U70" s="56">
        <v>12959</v>
      </c>
      <c r="V70" s="56" t="s">
        <v>913</v>
      </c>
      <c r="W70" s="56"/>
      <c r="X70" s="56"/>
      <c r="Y70" s="56"/>
      <c r="Z70" s="60" t="s">
        <v>909</v>
      </c>
      <c r="AA70" s="60" t="s">
        <v>882</v>
      </c>
      <c r="AB70" s="60">
        <v>67</v>
      </c>
      <c r="AC70" s="60" t="s">
        <v>992</v>
      </c>
      <c r="AD70" s="60" t="s">
        <v>993</v>
      </c>
      <c r="AE70" s="60" t="s">
        <v>994</v>
      </c>
      <c r="AF70" s="60">
        <v>1650</v>
      </c>
      <c r="AG70" s="60" t="s">
        <v>913</v>
      </c>
      <c r="AH70" s="56"/>
      <c r="AI70" s="56"/>
      <c r="AJ70" s="56"/>
      <c r="AK70" s="56"/>
      <c r="AL70" s="56"/>
      <c r="AM70" s="56"/>
      <c r="AN70" s="56"/>
    </row>
    <row r="71" spans="1:40" ht="15" customHeight="1">
      <c r="A71" s="56"/>
      <c r="B71" s="56"/>
      <c r="C71" s="56"/>
      <c r="D71" s="56"/>
      <c r="E71" s="56"/>
      <c r="F71" s="56"/>
      <c r="G71" s="56"/>
      <c r="H71" s="57"/>
      <c r="I71" s="61"/>
      <c r="J71" s="268"/>
      <c r="K71" s="268"/>
      <c r="L71" s="56"/>
      <c r="M71" s="56"/>
      <c r="N71" s="56"/>
      <c r="O71" s="56" t="s">
        <v>909</v>
      </c>
      <c r="P71" s="56" t="s">
        <v>887</v>
      </c>
      <c r="Q71" s="56">
        <v>66</v>
      </c>
      <c r="R71" s="56" t="s">
        <v>989</v>
      </c>
      <c r="S71" s="56" t="s">
        <v>990</v>
      </c>
      <c r="T71" s="56" t="s">
        <v>991</v>
      </c>
      <c r="U71" s="56">
        <v>13012</v>
      </c>
      <c r="V71" s="56" t="s">
        <v>913</v>
      </c>
      <c r="W71" s="56"/>
      <c r="X71" s="56"/>
      <c r="Y71" s="56"/>
      <c r="Z71" s="60" t="s">
        <v>876</v>
      </c>
      <c r="AA71" s="60" t="s">
        <v>877</v>
      </c>
      <c r="AB71" s="60">
        <v>68</v>
      </c>
      <c r="AC71" s="60" t="s">
        <v>995</v>
      </c>
      <c r="AD71" s="60" t="s">
        <v>996</v>
      </c>
      <c r="AE71" s="60" t="s">
        <v>997</v>
      </c>
      <c r="AF71" s="60">
        <v>2168</v>
      </c>
      <c r="AG71" s="60" t="s">
        <v>896</v>
      </c>
      <c r="AH71" s="56"/>
      <c r="AI71" s="56"/>
      <c r="AJ71" s="56"/>
      <c r="AK71" s="56"/>
      <c r="AL71" s="56"/>
      <c r="AM71" s="56"/>
      <c r="AN71" s="56"/>
    </row>
    <row r="72" spans="1:40" ht="15" customHeight="1">
      <c r="A72" s="56"/>
      <c r="B72" s="56"/>
      <c r="C72" s="56"/>
      <c r="D72" s="56"/>
      <c r="E72" s="56"/>
      <c r="F72" s="56"/>
      <c r="G72" s="56"/>
      <c r="H72" s="57"/>
      <c r="I72" s="61"/>
      <c r="J72" s="268"/>
      <c r="K72" s="268"/>
      <c r="L72" s="56"/>
      <c r="M72" s="56"/>
      <c r="N72" s="56"/>
      <c r="O72" s="56" t="s">
        <v>909</v>
      </c>
      <c r="P72" s="56" t="s">
        <v>882</v>
      </c>
      <c r="Q72" s="56">
        <v>67</v>
      </c>
      <c r="R72" s="56" t="s">
        <v>992</v>
      </c>
      <c r="S72" s="56" t="s">
        <v>993</v>
      </c>
      <c r="T72" s="56" t="s">
        <v>994</v>
      </c>
      <c r="U72" s="56">
        <v>1650</v>
      </c>
      <c r="V72" s="56" t="s">
        <v>913</v>
      </c>
      <c r="W72" s="56"/>
      <c r="X72" s="56"/>
      <c r="Y72" s="56"/>
      <c r="Z72" s="60">
        <v>11</v>
      </c>
      <c r="AA72" s="60" t="s">
        <v>998</v>
      </c>
      <c r="AB72" s="60">
        <v>69</v>
      </c>
      <c r="AC72" s="60" t="s">
        <v>999</v>
      </c>
      <c r="AD72" s="60" t="s">
        <v>1000</v>
      </c>
      <c r="AE72" s="60" t="s">
        <v>874</v>
      </c>
      <c r="AF72" s="60">
        <v>1040</v>
      </c>
      <c r="AG72" s="60" t="s">
        <v>875</v>
      </c>
      <c r="AH72" s="56"/>
      <c r="AI72" s="56"/>
      <c r="AJ72" s="56"/>
      <c r="AK72" s="56"/>
      <c r="AL72" s="56"/>
      <c r="AM72" s="56"/>
      <c r="AN72" s="56"/>
    </row>
    <row r="73" spans="1:40" ht="15" customHeight="1">
      <c r="A73" s="56"/>
      <c r="B73" s="56"/>
      <c r="C73" s="56"/>
      <c r="D73" s="56"/>
      <c r="E73" s="56"/>
      <c r="F73" s="56"/>
      <c r="G73" s="56"/>
      <c r="H73" s="57"/>
      <c r="I73" s="61"/>
      <c r="J73" s="268"/>
      <c r="K73" s="268"/>
      <c r="L73" s="56"/>
      <c r="M73" s="56"/>
      <c r="N73" s="56"/>
      <c r="O73" s="56" t="s">
        <v>876</v>
      </c>
      <c r="P73" s="56" t="s">
        <v>877</v>
      </c>
      <c r="Q73" s="56">
        <v>68</v>
      </c>
      <c r="R73" s="56" t="s">
        <v>995</v>
      </c>
      <c r="S73" s="56" t="s">
        <v>996</v>
      </c>
      <c r="T73" s="56" t="s">
        <v>997</v>
      </c>
      <c r="U73" s="56">
        <v>2168</v>
      </c>
      <c r="V73" s="56" t="s">
        <v>896</v>
      </c>
      <c r="W73" s="56"/>
      <c r="X73" s="56"/>
      <c r="Y73" s="56"/>
      <c r="Z73" s="60">
        <v>11</v>
      </c>
      <c r="AA73" s="60" t="s">
        <v>998</v>
      </c>
      <c r="AB73" s="60">
        <v>70</v>
      </c>
      <c r="AC73" s="60" t="s">
        <v>1001</v>
      </c>
      <c r="AD73" s="60" t="s">
        <v>1002</v>
      </c>
      <c r="AE73" s="60" t="s">
        <v>916</v>
      </c>
      <c r="AF73" s="60">
        <v>750</v>
      </c>
      <c r="AG73" s="60" t="s">
        <v>1003</v>
      </c>
      <c r="AH73" s="56"/>
      <c r="AI73" s="56"/>
      <c r="AJ73" s="56"/>
      <c r="AK73" s="56"/>
      <c r="AL73" s="56"/>
      <c r="AM73" s="56"/>
      <c r="AN73" s="56"/>
    </row>
    <row r="74" spans="1:40" ht="15" customHeight="1">
      <c r="A74" s="56"/>
      <c r="B74" s="56"/>
      <c r="C74" s="56"/>
      <c r="D74" s="56"/>
      <c r="E74" s="56"/>
      <c r="F74" s="56"/>
      <c r="G74" s="56"/>
      <c r="H74" s="57"/>
      <c r="I74" s="61"/>
      <c r="J74" s="268"/>
      <c r="K74" s="268"/>
      <c r="L74" s="56"/>
      <c r="M74" s="56"/>
      <c r="N74" s="56"/>
      <c r="O74" s="56">
        <v>11</v>
      </c>
      <c r="P74" s="56" t="s">
        <v>998</v>
      </c>
      <c r="Q74" s="56">
        <v>69</v>
      </c>
      <c r="R74" s="56" t="s">
        <v>999</v>
      </c>
      <c r="S74" s="56" t="s">
        <v>1000</v>
      </c>
      <c r="T74" s="56" t="s">
        <v>874</v>
      </c>
      <c r="U74" s="56">
        <v>1040</v>
      </c>
      <c r="V74" s="56" t="s">
        <v>875</v>
      </c>
      <c r="W74" s="56"/>
      <c r="X74" s="56"/>
      <c r="Y74" s="56"/>
      <c r="Z74" s="60">
        <v>11</v>
      </c>
      <c r="AA74" s="60" t="s">
        <v>998</v>
      </c>
      <c r="AB74" s="60">
        <v>71</v>
      </c>
      <c r="AC74" s="60" t="s">
        <v>1004</v>
      </c>
      <c r="AD74" s="60" t="s">
        <v>1009</v>
      </c>
      <c r="AE74" s="60" t="s">
        <v>916</v>
      </c>
      <c r="AF74" s="60">
        <v>2289</v>
      </c>
      <c r="AG74" s="60" t="s">
        <v>875</v>
      </c>
      <c r="AH74" s="56"/>
      <c r="AI74" s="56"/>
      <c r="AJ74" s="56"/>
      <c r="AK74" s="56"/>
      <c r="AL74" s="56"/>
      <c r="AM74" s="56"/>
      <c r="AN74" s="56"/>
    </row>
    <row r="75" spans="1:40" ht="15" customHeight="1">
      <c r="A75" s="56"/>
      <c r="B75" s="56"/>
      <c r="C75" s="56"/>
      <c r="D75" s="56"/>
      <c r="E75" s="56"/>
      <c r="F75" s="56"/>
      <c r="G75" s="56"/>
      <c r="H75" s="57"/>
      <c r="I75" s="61"/>
      <c r="J75" s="268"/>
      <c r="K75" s="268"/>
      <c r="L75" s="56"/>
      <c r="M75" s="56"/>
      <c r="N75" s="56"/>
      <c r="O75" s="56">
        <v>11</v>
      </c>
      <c r="P75" s="56" t="s">
        <v>998</v>
      </c>
      <c r="Q75" s="56">
        <v>70</v>
      </c>
      <c r="R75" s="56" t="s">
        <v>1001</v>
      </c>
      <c r="S75" s="56" t="s">
        <v>1002</v>
      </c>
      <c r="T75" s="56" t="s">
        <v>916</v>
      </c>
      <c r="U75" s="56">
        <v>750</v>
      </c>
      <c r="V75" s="56" t="s">
        <v>1003</v>
      </c>
      <c r="W75" s="56"/>
      <c r="X75" s="56"/>
      <c r="Y75" s="56"/>
      <c r="Z75" s="60">
        <v>7</v>
      </c>
      <c r="AA75" s="60" t="s">
        <v>887</v>
      </c>
      <c r="AB75" s="60">
        <v>72</v>
      </c>
      <c r="AC75" s="60" t="s">
        <v>1010</v>
      </c>
      <c r="AD75" s="60" t="s">
        <v>1011</v>
      </c>
      <c r="AE75" s="60" t="s">
        <v>916</v>
      </c>
      <c r="AF75" s="60">
        <v>1890</v>
      </c>
      <c r="AG75" s="60" t="s">
        <v>891</v>
      </c>
      <c r="AH75" s="56"/>
      <c r="AI75" s="56"/>
      <c r="AJ75" s="56"/>
      <c r="AK75" s="56"/>
      <c r="AL75" s="56"/>
      <c r="AM75" s="56"/>
      <c r="AN75" s="56"/>
    </row>
    <row r="76" spans="1:40" ht="15" customHeight="1">
      <c r="A76" s="56"/>
      <c r="B76" s="56"/>
      <c r="C76" s="56"/>
      <c r="D76" s="56"/>
      <c r="E76" s="56"/>
      <c r="F76" s="56"/>
      <c r="G76" s="56"/>
      <c r="H76" s="57"/>
      <c r="I76" s="61"/>
      <c r="J76" s="268"/>
      <c r="K76" s="268"/>
      <c r="L76" s="56"/>
      <c r="M76" s="56"/>
      <c r="N76" s="56"/>
      <c r="O76" s="56">
        <v>11</v>
      </c>
      <c r="P76" s="56" t="s">
        <v>998</v>
      </c>
      <c r="Q76" s="56">
        <v>71</v>
      </c>
      <c r="R76" s="56" t="s">
        <v>1004</v>
      </c>
      <c r="S76" s="56" t="s">
        <v>1009</v>
      </c>
      <c r="T76" s="56" t="s">
        <v>916</v>
      </c>
      <c r="U76" s="56">
        <v>2289</v>
      </c>
      <c r="V76" s="56" t="s">
        <v>875</v>
      </c>
      <c r="W76" s="56"/>
      <c r="X76" s="56"/>
      <c r="Y76" s="56"/>
      <c r="Z76" s="60">
        <v>7</v>
      </c>
      <c r="AA76" s="60" t="s">
        <v>887</v>
      </c>
      <c r="AB76" s="60">
        <v>73</v>
      </c>
      <c r="AC76" s="60" t="s">
        <v>1012</v>
      </c>
      <c r="AD76" s="60" t="s">
        <v>930</v>
      </c>
      <c r="AE76" s="60" t="s">
        <v>916</v>
      </c>
      <c r="AF76" s="60">
        <v>1980</v>
      </c>
      <c r="AG76" s="60" t="s">
        <v>931</v>
      </c>
      <c r="AH76" s="56"/>
      <c r="AI76" s="56"/>
      <c r="AJ76" s="56"/>
      <c r="AK76" s="56"/>
      <c r="AL76" s="56"/>
      <c r="AM76" s="56"/>
      <c r="AN76" s="56"/>
    </row>
    <row r="77" spans="1:40" ht="15" customHeight="1">
      <c r="A77" s="56"/>
      <c r="B77" s="56"/>
      <c r="C77" s="56"/>
      <c r="D77" s="56"/>
      <c r="E77" s="56"/>
      <c r="F77" s="56"/>
      <c r="G77" s="56"/>
      <c r="H77" s="57"/>
      <c r="I77" s="61"/>
      <c r="J77" s="268"/>
      <c r="K77" s="268"/>
      <c r="L77" s="56"/>
      <c r="M77" s="56"/>
      <c r="N77" s="56"/>
      <c r="O77" s="56">
        <v>7</v>
      </c>
      <c r="P77" s="56" t="s">
        <v>887</v>
      </c>
      <c r="Q77" s="56">
        <v>72</v>
      </c>
      <c r="R77" s="56" t="s">
        <v>1010</v>
      </c>
      <c r="S77" s="56" t="s">
        <v>1011</v>
      </c>
      <c r="T77" s="56" t="s">
        <v>916</v>
      </c>
      <c r="U77" s="56">
        <v>1890</v>
      </c>
      <c r="V77" s="56" t="s">
        <v>891</v>
      </c>
      <c r="W77" s="56"/>
      <c r="X77" s="56"/>
      <c r="Y77" s="56"/>
      <c r="Z77" s="60">
        <v>3</v>
      </c>
      <c r="AA77" s="60" t="s">
        <v>882</v>
      </c>
      <c r="AB77" s="60">
        <v>74</v>
      </c>
      <c r="AC77" s="60" t="s">
        <v>1013</v>
      </c>
      <c r="AD77" s="60"/>
      <c r="AE77" s="60" t="s">
        <v>916</v>
      </c>
      <c r="AF77" s="60">
        <v>163</v>
      </c>
      <c r="AG77" s="60" t="s">
        <v>922</v>
      </c>
      <c r="AH77" s="56"/>
      <c r="AI77" s="56"/>
      <c r="AJ77" s="56"/>
      <c r="AK77" s="56"/>
      <c r="AL77" s="56"/>
      <c r="AM77" s="56"/>
      <c r="AN77" s="56"/>
    </row>
    <row r="78" spans="1:40" ht="15" customHeight="1">
      <c r="A78" s="56"/>
      <c r="B78" s="56"/>
      <c r="C78" s="56"/>
      <c r="D78" s="56"/>
      <c r="E78" s="56"/>
      <c r="F78" s="56"/>
      <c r="G78" s="56"/>
      <c r="H78" s="57"/>
      <c r="I78" s="61"/>
      <c r="J78" s="268"/>
      <c r="K78" s="268"/>
      <c r="L78" s="56"/>
      <c r="M78" s="56"/>
      <c r="N78" s="56"/>
      <c r="O78" s="56">
        <v>7</v>
      </c>
      <c r="P78" s="56" t="s">
        <v>887</v>
      </c>
      <c r="Q78" s="56">
        <v>73</v>
      </c>
      <c r="R78" s="56" t="s">
        <v>1012</v>
      </c>
      <c r="S78" s="56" t="s">
        <v>930</v>
      </c>
      <c r="T78" s="56" t="s">
        <v>916</v>
      </c>
      <c r="U78" s="56">
        <v>1980</v>
      </c>
      <c r="V78" s="56" t="s">
        <v>931</v>
      </c>
      <c r="W78" s="56"/>
      <c r="X78" s="56"/>
      <c r="Y78" s="56"/>
      <c r="Z78" s="60">
        <v>3</v>
      </c>
      <c r="AA78" s="60" t="s">
        <v>882</v>
      </c>
      <c r="AB78" s="60">
        <v>75</v>
      </c>
      <c r="AC78" s="60" t="s">
        <v>1014</v>
      </c>
      <c r="AD78" s="60" t="s">
        <v>1015</v>
      </c>
      <c r="AE78" s="60" t="s">
        <v>916</v>
      </c>
      <c r="AF78" s="60">
        <v>92</v>
      </c>
      <c r="AG78" s="60" t="s">
        <v>913</v>
      </c>
      <c r="AH78" s="56"/>
      <c r="AI78" s="56"/>
      <c r="AJ78" s="56"/>
      <c r="AK78" s="56"/>
      <c r="AL78" s="56"/>
      <c r="AM78" s="56"/>
      <c r="AN78" s="56"/>
    </row>
    <row r="79" spans="1:40" ht="15" customHeight="1">
      <c r="A79" s="56"/>
      <c r="B79" s="56"/>
      <c r="C79" s="56"/>
      <c r="D79" s="56"/>
      <c r="E79" s="56"/>
      <c r="F79" s="56"/>
      <c r="G79" s="56"/>
      <c r="H79" s="57"/>
      <c r="I79" s="61"/>
      <c r="J79" s="268"/>
      <c r="K79" s="268"/>
      <c r="L79" s="56"/>
      <c r="M79" s="56"/>
      <c r="N79" s="56"/>
      <c r="O79" s="56">
        <v>3</v>
      </c>
      <c r="P79" s="56" t="s">
        <v>882</v>
      </c>
      <c r="Q79" s="56">
        <v>74</v>
      </c>
      <c r="R79" s="56" t="s">
        <v>1013</v>
      </c>
      <c r="S79" s="56"/>
      <c r="T79" s="56" t="s">
        <v>916</v>
      </c>
      <c r="U79" s="56">
        <v>163</v>
      </c>
      <c r="V79" s="56" t="s">
        <v>922</v>
      </c>
      <c r="W79" s="56"/>
      <c r="X79" s="56"/>
      <c r="Y79" s="56"/>
      <c r="Z79" s="60" t="s">
        <v>905</v>
      </c>
      <c r="AA79" s="60" t="s">
        <v>877</v>
      </c>
      <c r="AB79" s="60">
        <v>76</v>
      </c>
      <c r="AC79" s="60" t="s">
        <v>1016</v>
      </c>
      <c r="AD79" s="60" t="s">
        <v>1017</v>
      </c>
      <c r="AE79" s="60" t="s">
        <v>1018</v>
      </c>
      <c r="AF79" s="60">
        <v>315</v>
      </c>
      <c r="AG79" s="60" t="s">
        <v>891</v>
      </c>
      <c r="AH79" s="56"/>
      <c r="AI79" s="56"/>
      <c r="AJ79" s="56"/>
      <c r="AK79" s="56"/>
      <c r="AL79" s="56"/>
      <c r="AM79" s="56"/>
      <c r="AN79" s="56"/>
    </row>
    <row r="80" spans="1:40" ht="15" customHeight="1">
      <c r="A80" s="56"/>
      <c r="B80" s="56"/>
      <c r="C80" s="56"/>
      <c r="D80" s="56"/>
      <c r="E80" s="56"/>
      <c r="F80" s="56"/>
      <c r="G80" s="56"/>
      <c r="H80" s="57"/>
      <c r="I80" s="61"/>
      <c r="J80" s="268"/>
      <c r="K80" s="268"/>
      <c r="L80" s="56"/>
      <c r="M80" s="56"/>
      <c r="N80" s="56"/>
      <c r="O80" s="56">
        <v>3</v>
      </c>
      <c r="P80" s="56" t="s">
        <v>882</v>
      </c>
      <c r="Q80" s="56">
        <v>75</v>
      </c>
      <c r="R80" s="56" t="s">
        <v>1014</v>
      </c>
      <c r="S80" s="56" t="s">
        <v>1015</v>
      </c>
      <c r="T80" s="56" t="s">
        <v>916</v>
      </c>
      <c r="U80" s="56">
        <v>92</v>
      </c>
      <c r="V80" s="56" t="s">
        <v>913</v>
      </c>
      <c r="W80" s="56"/>
      <c r="X80" s="56"/>
      <c r="Y80" s="56"/>
      <c r="Z80" s="60">
        <v>4</v>
      </c>
      <c r="AA80" s="60" t="s">
        <v>1019</v>
      </c>
      <c r="AB80" s="60">
        <v>77</v>
      </c>
      <c r="AC80" s="60" t="s">
        <v>1020</v>
      </c>
      <c r="AD80" s="60" t="s">
        <v>1021</v>
      </c>
      <c r="AE80" s="60" t="s">
        <v>885</v>
      </c>
      <c r="AF80" s="60">
        <v>1750</v>
      </c>
      <c r="AG80" s="60" t="s">
        <v>1022</v>
      </c>
      <c r="AH80" s="56"/>
      <c r="AI80" s="56"/>
      <c r="AJ80" s="56"/>
      <c r="AK80" s="56"/>
      <c r="AL80" s="56"/>
      <c r="AM80" s="56"/>
      <c r="AN80" s="56"/>
    </row>
    <row r="81" spans="1:40" ht="15" customHeight="1">
      <c r="A81" s="56"/>
      <c r="B81" s="56"/>
      <c r="C81" s="56"/>
      <c r="D81" s="56"/>
      <c r="E81" s="56"/>
      <c r="F81" s="56"/>
      <c r="G81" s="56"/>
      <c r="H81" s="57"/>
      <c r="I81" s="61"/>
      <c r="J81" s="268"/>
      <c r="K81" s="268"/>
      <c r="L81" s="56"/>
      <c r="M81" s="56"/>
      <c r="N81" s="56"/>
      <c r="O81" s="56" t="s">
        <v>905</v>
      </c>
      <c r="P81" s="56" t="s">
        <v>877</v>
      </c>
      <c r="Q81" s="56">
        <v>76</v>
      </c>
      <c r="R81" s="56" t="s">
        <v>1016</v>
      </c>
      <c r="S81" s="56" t="s">
        <v>1017</v>
      </c>
      <c r="T81" s="56" t="s">
        <v>1018</v>
      </c>
      <c r="U81" s="56">
        <v>315</v>
      </c>
      <c r="V81" s="56" t="s">
        <v>891</v>
      </c>
      <c r="W81" s="56"/>
      <c r="X81" s="56"/>
      <c r="Y81" s="56"/>
      <c r="Z81" s="60" t="s">
        <v>876</v>
      </c>
      <c r="AA81" s="60" t="s">
        <v>877</v>
      </c>
      <c r="AB81" s="60">
        <v>78</v>
      </c>
      <c r="AC81" s="60" t="s">
        <v>1023</v>
      </c>
      <c r="AD81" s="60" t="s">
        <v>1024</v>
      </c>
      <c r="AE81" s="60" t="s">
        <v>1025</v>
      </c>
      <c r="AF81" s="60">
        <v>248</v>
      </c>
      <c r="AG81" s="60" t="s">
        <v>896</v>
      </c>
      <c r="AH81" s="56"/>
      <c r="AI81" s="56"/>
      <c r="AJ81" s="56"/>
      <c r="AK81" s="56"/>
      <c r="AL81" s="56"/>
      <c r="AM81" s="56"/>
      <c r="AN81" s="56"/>
    </row>
    <row r="82" spans="1:40" ht="15" customHeight="1">
      <c r="A82" s="56"/>
      <c r="B82" s="56"/>
      <c r="C82" s="56"/>
      <c r="D82" s="56"/>
      <c r="E82" s="56"/>
      <c r="F82" s="56"/>
      <c r="G82" s="56"/>
      <c r="H82" s="57"/>
      <c r="I82" s="61"/>
      <c r="J82" s="268"/>
      <c r="K82" s="268"/>
      <c r="L82" s="56"/>
      <c r="M82" s="56"/>
      <c r="N82" s="56"/>
      <c r="O82" s="56">
        <v>4</v>
      </c>
      <c r="P82" s="56" t="s">
        <v>1019</v>
      </c>
      <c r="Q82" s="56">
        <v>77</v>
      </c>
      <c r="R82" s="56" t="s">
        <v>1020</v>
      </c>
      <c r="S82" s="56" t="s">
        <v>1021</v>
      </c>
      <c r="T82" s="56" t="s">
        <v>885</v>
      </c>
      <c r="U82" s="56">
        <v>1750</v>
      </c>
      <c r="V82" s="56" t="s">
        <v>1022</v>
      </c>
      <c r="W82" s="56"/>
      <c r="X82" s="56"/>
      <c r="Y82" s="56"/>
      <c r="Z82" s="60">
        <v>7</v>
      </c>
      <c r="AA82" s="60" t="s">
        <v>887</v>
      </c>
      <c r="AB82" s="60">
        <v>79</v>
      </c>
      <c r="AC82" s="60" t="s">
        <v>1026</v>
      </c>
      <c r="AD82" s="60" t="s">
        <v>933</v>
      </c>
      <c r="AE82" s="60" t="s">
        <v>904</v>
      </c>
      <c r="AF82" s="60">
        <v>750</v>
      </c>
      <c r="AG82" s="60" t="s">
        <v>931</v>
      </c>
      <c r="AH82" s="56"/>
      <c r="AI82" s="56"/>
      <c r="AJ82" s="56"/>
      <c r="AK82" s="56"/>
      <c r="AL82" s="56"/>
      <c r="AM82" s="56"/>
      <c r="AN82" s="56"/>
    </row>
    <row r="83" spans="1:40" ht="15" customHeight="1">
      <c r="A83" s="56"/>
      <c r="B83" s="56"/>
      <c r="C83" s="56"/>
      <c r="D83" s="56"/>
      <c r="E83" s="56"/>
      <c r="F83" s="56"/>
      <c r="G83" s="56"/>
      <c r="H83" s="57"/>
      <c r="I83" s="61"/>
      <c r="J83" s="268"/>
      <c r="K83" s="268"/>
      <c r="L83" s="56"/>
      <c r="M83" s="56"/>
      <c r="N83" s="56"/>
      <c r="O83" s="56" t="s">
        <v>876</v>
      </c>
      <c r="P83" s="56" t="s">
        <v>877</v>
      </c>
      <c r="Q83" s="56">
        <v>78</v>
      </c>
      <c r="R83" s="56" t="s">
        <v>1023</v>
      </c>
      <c r="S83" s="56" t="s">
        <v>1024</v>
      </c>
      <c r="T83" s="56" t="s">
        <v>1025</v>
      </c>
      <c r="U83" s="56">
        <v>248</v>
      </c>
      <c r="V83" s="56" t="s">
        <v>896</v>
      </c>
      <c r="W83" s="56"/>
      <c r="X83" s="56"/>
      <c r="Y83" s="56"/>
      <c r="Z83" s="60">
        <v>7</v>
      </c>
      <c r="AA83" s="60" t="s">
        <v>887</v>
      </c>
      <c r="AB83" s="60">
        <v>80</v>
      </c>
      <c r="AC83" s="60" t="s">
        <v>1027</v>
      </c>
      <c r="AD83" s="60" t="s">
        <v>933</v>
      </c>
      <c r="AE83" s="60" t="s">
        <v>904</v>
      </c>
      <c r="AF83" s="60">
        <v>2400</v>
      </c>
      <c r="AG83" s="60" t="s">
        <v>931</v>
      </c>
      <c r="AH83" s="56"/>
      <c r="AI83" s="56"/>
      <c r="AJ83" s="56"/>
      <c r="AK83" s="56"/>
      <c r="AL83" s="56"/>
      <c r="AM83" s="56"/>
      <c r="AN83" s="56"/>
    </row>
    <row r="84" spans="1:40" ht="1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>
        <v>7</v>
      </c>
      <c r="P84" s="56" t="s">
        <v>887</v>
      </c>
      <c r="Q84" s="56">
        <v>79</v>
      </c>
      <c r="R84" s="56" t="s">
        <v>1026</v>
      </c>
      <c r="S84" s="56" t="s">
        <v>933</v>
      </c>
      <c r="T84" s="56" t="s">
        <v>904</v>
      </c>
      <c r="U84" s="56">
        <v>750</v>
      </c>
      <c r="V84" s="56" t="s">
        <v>931</v>
      </c>
      <c r="W84" s="56"/>
      <c r="X84" s="56"/>
      <c r="Y84" s="56"/>
      <c r="Z84" s="60">
        <v>7</v>
      </c>
      <c r="AA84" s="60" t="s">
        <v>887</v>
      </c>
      <c r="AB84" s="60">
        <v>81</v>
      </c>
      <c r="AC84" s="60" t="s">
        <v>1028</v>
      </c>
      <c r="AD84" s="60" t="s">
        <v>930</v>
      </c>
      <c r="AE84" s="60" t="s">
        <v>916</v>
      </c>
      <c r="AF84" s="60">
        <v>720</v>
      </c>
      <c r="AG84" s="60" t="s">
        <v>931</v>
      </c>
      <c r="AH84" s="56"/>
      <c r="AI84" s="56"/>
      <c r="AJ84" s="56"/>
      <c r="AK84" s="56"/>
      <c r="AL84" s="56"/>
      <c r="AM84" s="56"/>
      <c r="AN84" s="56"/>
    </row>
    <row r="85" spans="1:40" ht="1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>
        <v>7</v>
      </c>
      <c r="P85" s="56" t="s">
        <v>887</v>
      </c>
      <c r="Q85" s="56">
        <v>80</v>
      </c>
      <c r="R85" s="56" t="s">
        <v>1027</v>
      </c>
      <c r="S85" s="56" t="s">
        <v>933</v>
      </c>
      <c r="T85" s="56" t="s">
        <v>904</v>
      </c>
      <c r="U85" s="56">
        <v>2400</v>
      </c>
      <c r="V85" s="56" t="s">
        <v>931</v>
      </c>
      <c r="W85" s="56"/>
      <c r="X85" s="56"/>
      <c r="Y85" s="56"/>
      <c r="Z85" s="60">
        <v>3</v>
      </c>
      <c r="AA85" s="60" t="s">
        <v>882</v>
      </c>
      <c r="AB85" s="60">
        <v>82</v>
      </c>
      <c r="AC85" s="60" t="s">
        <v>1029</v>
      </c>
      <c r="AD85" s="60" t="s">
        <v>1030</v>
      </c>
      <c r="AE85" s="60" t="s">
        <v>916</v>
      </c>
      <c r="AF85" s="60">
        <v>347</v>
      </c>
      <c r="AG85" s="60" t="s">
        <v>922</v>
      </c>
      <c r="AH85" s="56"/>
      <c r="AI85" s="56"/>
      <c r="AJ85" s="56"/>
      <c r="AK85" s="56"/>
      <c r="AL85" s="56"/>
      <c r="AM85" s="56"/>
      <c r="AN85" s="56"/>
    </row>
    <row r="86" spans="1:40" ht="1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>
        <v>7</v>
      </c>
      <c r="P86" s="56" t="s">
        <v>887</v>
      </c>
      <c r="Q86" s="56">
        <v>81</v>
      </c>
      <c r="R86" s="56" t="s">
        <v>1028</v>
      </c>
      <c r="S86" s="56" t="s">
        <v>930</v>
      </c>
      <c r="T86" s="56" t="s">
        <v>916</v>
      </c>
      <c r="U86" s="56">
        <v>720</v>
      </c>
      <c r="V86" s="56" t="s">
        <v>931</v>
      </c>
      <c r="W86" s="56"/>
      <c r="X86" s="56"/>
      <c r="Y86" s="56"/>
      <c r="Z86" s="60" t="s">
        <v>905</v>
      </c>
      <c r="AA86" s="60" t="s">
        <v>877</v>
      </c>
      <c r="AB86" s="60">
        <v>83</v>
      </c>
      <c r="AC86" s="60" t="s">
        <v>1031</v>
      </c>
      <c r="AD86" s="60" t="s">
        <v>1032</v>
      </c>
      <c r="AE86" s="60" t="s">
        <v>1018</v>
      </c>
      <c r="AF86" s="60">
        <v>470</v>
      </c>
      <c r="AG86" s="60" t="s">
        <v>891</v>
      </c>
      <c r="AH86" s="56"/>
      <c r="AI86" s="56"/>
      <c r="AJ86" s="56"/>
      <c r="AK86" s="56"/>
      <c r="AL86" s="56"/>
      <c r="AM86" s="56"/>
      <c r="AN86" s="56"/>
    </row>
    <row r="87" spans="1:40" ht="1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>
        <v>3</v>
      </c>
      <c r="P87" s="56" t="s">
        <v>882</v>
      </c>
      <c r="Q87" s="56">
        <v>82</v>
      </c>
      <c r="R87" s="56" t="s">
        <v>1029</v>
      </c>
      <c r="S87" s="56" t="s">
        <v>1030</v>
      </c>
      <c r="T87" s="56" t="s">
        <v>916</v>
      </c>
      <c r="U87" s="56">
        <v>347</v>
      </c>
      <c r="V87" s="56" t="s">
        <v>922</v>
      </c>
      <c r="W87" s="56"/>
      <c r="X87" s="56"/>
      <c r="Y87" s="56"/>
      <c r="Z87" s="60" t="s">
        <v>905</v>
      </c>
      <c r="AA87" s="60" t="s">
        <v>877</v>
      </c>
      <c r="AB87" s="60">
        <v>84</v>
      </c>
      <c r="AC87" s="60" t="s">
        <v>1031</v>
      </c>
      <c r="AD87" s="60" t="s">
        <v>1033</v>
      </c>
      <c r="AE87" s="60" t="s">
        <v>1018</v>
      </c>
      <c r="AF87" s="60">
        <v>880</v>
      </c>
      <c r="AG87" s="60" t="s">
        <v>891</v>
      </c>
      <c r="AH87" s="56"/>
      <c r="AI87" s="56"/>
      <c r="AJ87" s="56"/>
      <c r="AK87" s="56"/>
      <c r="AL87" s="56"/>
      <c r="AM87" s="56"/>
      <c r="AN87" s="56"/>
    </row>
    <row r="88" spans="1:40" ht="1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 t="s">
        <v>905</v>
      </c>
      <c r="P88" s="56" t="s">
        <v>877</v>
      </c>
      <c r="Q88" s="56">
        <v>83</v>
      </c>
      <c r="R88" s="56" t="s">
        <v>1031</v>
      </c>
      <c r="S88" s="56" t="s">
        <v>1032</v>
      </c>
      <c r="T88" s="56" t="s">
        <v>1018</v>
      </c>
      <c r="U88" s="56">
        <v>470</v>
      </c>
      <c r="V88" s="56" t="s">
        <v>891</v>
      </c>
      <c r="W88" s="56"/>
      <c r="X88" s="56"/>
      <c r="Y88" s="56"/>
      <c r="Z88" s="60">
        <v>12</v>
      </c>
      <c r="AA88" s="60" t="s">
        <v>882</v>
      </c>
      <c r="AB88" s="60">
        <v>85</v>
      </c>
      <c r="AC88" s="60" t="s">
        <v>1034</v>
      </c>
      <c r="AD88" s="60" t="s">
        <v>1035</v>
      </c>
      <c r="AE88" s="60" t="s">
        <v>916</v>
      </c>
      <c r="AF88" s="60">
        <v>50</v>
      </c>
      <c r="AG88" s="60" t="s">
        <v>913</v>
      </c>
      <c r="AH88" s="56"/>
      <c r="AI88" s="56"/>
      <c r="AJ88" s="56"/>
      <c r="AK88" s="56"/>
      <c r="AL88" s="56"/>
      <c r="AM88" s="56"/>
      <c r="AN88" s="56"/>
    </row>
    <row r="89" spans="1:40" ht="1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 t="s">
        <v>905</v>
      </c>
      <c r="P89" s="56" t="s">
        <v>877</v>
      </c>
      <c r="Q89" s="56">
        <v>84</v>
      </c>
      <c r="R89" s="56" t="s">
        <v>1031</v>
      </c>
      <c r="S89" s="56" t="s">
        <v>1033</v>
      </c>
      <c r="T89" s="56" t="s">
        <v>1018</v>
      </c>
      <c r="U89" s="56">
        <v>880</v>
      </c>
      <c r="V89" s="56" t="s">
        <v>891</v>
      </c>
      <c r="W89" s="56"/>
      <c r="X89" s="56"/>
      <c r="Y89" s="56"/>
      <c r="Z89" s="60">
        <v>6</v>
      </c>
      <c r="AA89" s="60" t="s">
        <v>887</v>
      </c>
      <c r="AB89" s="60">
        <v>86</v>
      </c>
      <c r="AC89" s="60" t="s">
        <v>1036</v>
      </c>
      <c r="AD89" s="60" t="s">
        <v>1037</v>
      </c>
      <c r="AE89" s="60" t="s">
        <v>916</v>
      </c>
      <c r="AF89" s="60">
        <v>500</v>
      </c>
      <c r="AG89" s="60" t="s">
        <v>919</v>
      </c>
      <c r="AH89" s="56"/>
      <c r="AI89" s="56"/>
      <c r="AJ89" s="56"/>
      <c r="AK89" s="56"/>
      <c r="AL89" s="56"/>
      <c r="AM89" s="56"/>
      <c r="AN89" s="56"/>
    </row>
    <row r="90" spans="1:40" ht="1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>
        <v>12</v>
      </c>
      <c r="P90" s="56" t="s">
        <v>882</v>
      </c>
      <c r="Q90" s="56">
        <v>85</v>
      </c>
      <c r="R90" s="56" t="s">
        <v>1034</v>
      </c>
      <c r="S90" s="56" t="s">
        <v>1035</v>
      </c>
      <c r="T90" s="56" t="s">
        <v>916</v>
      </c>
      <c r="U90" s="56">
        <v>50</v>
      </c>
      <c r="V90" s="56" t="s">
        <v>913</v>
      </c>
      <c r="W90" s="56"/>
      <c r="X90" s="56"/>
      <c r="Y90" s="56"/>
      <c r="Z90" s="60">
        <v>3</v>
      </c>
      <c r="AA90" s="60" t="s">
        <v>882</v>
      </c>
      <c r="AB90" s="60">
        <v>87</v>
      </c>
      <c r="AC90" s="60" t="s">
        <v>1038</v>
      </c>
      <c r="AD90" s="60" t="s">
        <v>1039</v>
      </c>
      <c r="AE90" s="60" t="s">
        <v>916</v>
      </c>
      <c r="AF90" s="60">
        <v>6920</v>
      </c>
      <c r="AG90" s="60" t="s">
        <v>913</v>
      </c>
      <c r="AH90" s="56"/>
      <c r="AI90" s="56"/>
      <c r="AJ90" s="56"/>
      <c r="AK90" s="56"/>
      <c r="AL90" s="56"/>
      <c r="AM90" s="56"/>
      <c r="AN90" s="56"/>
    </row>
    <row r="91" spans="1:40" ht="1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>
        <v>6</v>
      </c>
      <c r="P91" s="56" t="s">
        <v>887</v>
      </c>
      <c r="Q91" s="56">
        <v>86</v>
      </c>
      <c r="R91" s="56" t="s">
        <v>1036</v>
      </c>
      <c r="S91" s="56" t="s">
        <v>1037</v>
      </c>
      <c r="T91" s="56" t="s">
        <v>916</v>
      </c>
      <c r="U91" s="56">
        <v>500</v>
      </c>
      <c r="V91" s="56" t="s">
        <v>919</v>
      </c>
      <c r="W91" s="56"/>
      <c r="X91" s="56"/>
      <c r="Y91" s="56"/>
      <c r="Z91" s="60">
        <v>9</v>
      </c>
      <c r="AA91" s="60" t="s">
        <v>1040</v>
      </c>
      <c r="AB91" s="60">
        <v>88</v>
      </c>
      <c r="AC91" s="60" t="s">
        <v>1041</v>
      </c>
      <c r="AD91" s="60" t="s">
        <v>1042</v>
      </c>
      <c r="AE91" s="60" t="s">
        <v>1043</v>
      </c>
      <c r="AF91" s="60">
        <v>760</v>
      </c>
      <c r="AG91" s="60" t="s">
        <v>1044</v>
      </c>
      <c r="AH91" s="56"/>
      <c r="AI91" s="56"/>
      <c r="AJ91" s="56"/>
      <c r="AK91" s="56"/>
      <c r="AL91" s="56"/>
      <c r="AM91" s="56"/>
      <c r="AN91" s="56"/>
    </row>
    <row r="92" spans="1:40" ht="1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>
        <v>3</v>
      </c>
      <c r="P92" s="56" t="s">
        <v>882</v>
      </c>
      <c r="Q92" s="56">
        <v>87</v>
      </c>
      <c r="R92" s="56" t="s">
        <v>1038</v>
      </c>
      <c r="S92" s="56" t="s">
        <v>1039</v>
      </c>
      <c r="T92" s="56" t="s">
        <v>916</v>
      </c>
      <c r="U92" s="56">
        <v>6920</v>
      </c>
      <c r="V92" s="56" t="s">
        <v>913</v>
      </c>
      <c r="W92" s="56"/>
      <c r="X92" s="56"/>
      <c r="Y92" s="56"/>
      <c r="Z92" s="60">
        <v>9</v>
      </c>
      <c r="AA92" s="60" t="s">
        <v>1040</v>
      </c>
      <c r="AB92" s="60">
        <v>89</v>
      </c>
      <c r="AC92" s="60" t="s">
        <v>1041</v>
      </c>
      <c r="AD92" s="60" t="s">
        <v>1045</v>
      </c>
      <c r="AE92" s="60" t="s">
        <v>1043</v>
      </c>
      <c r="AF92" s="60">
        <v>657</v>
      </c>
      <c r="AG92" s="60" t="s">
        <v>1044</v>
      </c>
      <c r="AH92" s="56"/>
      <c r="AI92" s="56"/>
      <c r="AJ92" s="56"/>
      <c r="AK92" s="56"/>
      <c r="AL92" s="56"/>
      <c r="AM92" s="56"/>
      <c r="AN92" s="56"/>
    </row>
    <row r="93" spans="1:40" ht="1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>
        <v>9</v>
      </c>
      <c r="P93" s="56" t="s">
        <v>1040</v>
      </c>
      <c r="Q93" s="56">
        <v>88</v>
      </c>
      <c r="R93" s="56" t="s">
        <v>1041</v>
      </c>
      <c r="S93" s="56" t="s">
        <v>1042</v>
      </c>
      <c r="T93" s="56" t="s">
        <v>1043</v>
      </c>
      <c r="U93" s="56">
        <v>760</v>
      </c>
      <c r="V93" s="56" t="s">
        <v>1044</v>
      </c>
      <c r="W93" s="56"/>
      <c r="X93" s="56"/>
      <c r="Y93" s="56"/>
      <c r="Z93" s="60">
        <v>9</v>
      </c>
      <c r="AA93" s="60" t="s">
        <v>1040</v>
      </c>
      <c r="AB93" s="60">
        <v>90</v>
      </c>
      <c r="AC93" s="60" t="s">
        <v>1041</v>
      </c>
      <c r="AD93" s="60" t="s">
        <v>1046</v>
      </c>
      <c r="AE93" s="60" t="s">
        <v>1043</v>
      </c>
      <c r="AF93" s="60">
        <v>500</v>
      </c>
      <c r="AG93" s="60" t="s">
        <v>1044</v>
      </c>
      <c r="AH93" s="56"/>
      <c r="AI93" s="56"/>
      <c r="AJ93" s="56"/>
      <c r="AK93" s="56"/>
      <c r="AL93" s="56"/>
      <c r="AM93" s="56"/>
      <c r="AN93" s="56"/>
    </row>
    <row r="94" spans="1:40" ht="1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>
        <v>9</v>
      </c>
      <c r="P94" s="56" t="s">
        <v>1040</v>
      </c>
      <c r="Q94" s="56">
        <v>89</v>
      </c>
      <c r="R94" s="56" t="s">
        <v>1041</v>
      </c>
      <c r="S94" s="56" t="s">
        <v>1045</v>
      </c>
      <c r="T94" s="56" t="s">
        <v>1043</v>
      </c>
      <c r="U94" s="56">
        <v>657</v>
      </c>
      <c r="V94" s="56" t="s">
        <v>1044</v>
      </c>
      <c r="W94" s="56"/>
      <c r="X94" s="56"/>
      <c r="Y94" s="56"/>
      <c r="Z94" s="60">
        <v>9</v>
      </c>
      <c r="AA94" s="60" t="s">
        <v>1040</v>
      </c>
      <c r="AB94" s="60">
        <v>91</v>
      </c>
      <c r="AC94" s="60" t="s">
        <v>1041</v>
      </c>
      <c r="AD94" s="60" t="s">
        <v>1047</v>
      </c>
      <c r="AE94" s="60" t="s">
        <v>1048</v>
      </c>
      <c r="AF94" s="60">
        <v>1575</v>
      </c>
      <c r="AG94" s="60" t="s">
        <v>875</v>
      </c>
      <c r="AH94" s="56"/>
      <c r="AI94" s="56"/>
      <c r="AJ94" s="56"/>
      <c r="AK94" s="56"/>
      <c r="AL94" s="56"/>
      <c r="AM94" s="56"/>
      <c r="AN94" s="56"/>
    </row>
    <row r="95" spans="1:40" ht="1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>
        <v>9</v>
      </c>
      <c r="P95" s="56" t="s">
        <v>1040</v>
      </c>
      <c r="Q95" s="56">
        <v>90</v>
      </c>
      <c r="R95" s="56" t="s">
        <v>1041</v>
      </c>
      <c r="S95" s="56" t="s">
        <v>1046</v>
      </c>
      <c r="T95" s="56" t="s">
        <v>1043</v>
      </c>
      <c r="U95" s="56">
        <v>500</v>
      </c>
      <c r="V95" s="56" t="s">
        <v>1044</v>
      </c>
      <c r="W95" s="56"/>
      <c r="X95" s="56"/>
      <c r="Y95" s="56"/>
      <c r="Z95" s="60">
        <v>9</v>
      </c>
      <c r="AA95" s="60" t="s">
        <v>1040</v>
      </c>
      <c r="AB95" s="60">
        <v>92</v>
      </c>
      <c r="AC95" s="60" t="s">
        <v>1041</v>
      </c>
      <c r="AD95" s="60" t="s">
        <v>1047</v>
      </c>
      <c r="AE95" s="60" t="s">
        <v>1049</v>
      </c>
      <c r="AF95" s="60">
        <v>380</v>
      </c>
      <c r="AG95" s="60" t="s">
        <v>1044</v>
      </c>
      <c r="AH95" s="56"/>
      <c r="AI95" s="56"/>
      <c r="AJ95" s="56"/>
      <c r="AK95" s="56"/>
      <c r="AL95" s="56"/>
      <c r="AM95" s="56"/>
      <c r="AN95" s="56"/>
    </row>
    <row r="96" spans="1:40" ht="1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>
        <v>9</v>
      </c>
      <c r="P96" s="56" t="s">
        <v>1040</v>
      </c>
      <c r="Q96" s="56">
        <v>91</v>
      </c>
      <c r="R96" s="56" t="s">
        <v>1041</v>
      </c>
      <c r="S96" s="56" t="s">
        <v>1047</v>
      </c>
      <c r="T96" s="56" t="s">
        <v>1048</v>
      </c>
      <c r="U96" s="56">
        <v>1575</v>
      </c>
      <c r="V96" s="56" t="s">
        <v>875</v>
      </c>
      <c r="W96" s="56"/>
      <c r="X96" s="56"/>
      <c r="Y96" s="56"/>
      <c r="Z96" s="60">
        <v>9</v>
      </c>
      <c r="AA96" s="60" t="s">
        <v>1040</v>
      </c>
      <c r="AB96" s="60">
        <v>93</v>
      </c>
      <c r="AC96" s="60" t="s">
        <v>1041</v>
      </c>
      <c r="AD96" s="60" t="s">
        <v>1050</v>
      </c>
      <c r="AE96" s="60" t="s">
        <v>1051</v>
      </c>
      <c r="AF96" s="60">
        <v>1010</v>
      </c>
      <c r="AG96" s="60" t="s">
        <v>1044</v>
      </c>
      <c r="AH96" s="56"/>
      <c r="AI96" s="56"/>
      <c r="AJ96" s="56"/>
      <c r="AK96" s="56"/>
      <c r="AL96" s="56"/>
      <c r="AM96" s="56"/>
      <c r="AN96" s="56"/>
    </row>
    <row r="97" spans="1:40" ht="1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>
        <v>9</v>
      </c>
      <c r="P97" s="56" t="s">
        <v>1040</v>
      </c>
      <c r="Q97" s="56">
        <v>92</v>
      </c>
      <c r="R97" s="56" t="s">
        <v>1041</v>
      </c>
      <c r="S97" s="56" t="s">
        <v>1047</v>
      </c>
      <c r="T97" s="56" t="s">
        <v>1049</v>
      </c>
      <c r="U97" s="56">
        <v>380</v>
      </c>
      <c r="V97" s="56" t="s">
        <v>1044</v>
      </c>
      <c r="W97" s="56"/>
      <c r="X97" s="56"/>
      <c r="Y97" s="56"/>
      <c r="Z97" s="60" t="s">
        <v>892</v>
      </c>
      <c r="AA97" s="60" t="s">
        <v>882</v>
      </c>
      <c r="AB97" s="60">
        <v>94</v>
      </c>
      <c r="AC97" s="60" t="s">
        <v>1059</v>
      </c>
      <c r="AD97" s="60" t="s">
        <v>1060</v>
      </c>
      <c r="AE97" s="60" t="s">
        <v>874</v>
      </c>
      <c r="AF97" s="60">
        <v>100</v>
      </c>
      <c r="AG97" s="60" t="s">
        <v>1061</v>
      </c>
      <c r="AH97" s="56"/>
      <c r="AI97" s="56"/>
      <c r="AJ97" s="56"/>
      <c r="AK97" s="56"/>
      <c r="AL97" s="56"/>
      <c r="AM97" s="56"/>
      <c r="AN97" s="56"/>
    </row>
    <row r="98" spans="1:40" ht="1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>
        <v>9</v>
      </c>
      <c r="P98" s="56" t="s">
        <v>1040</v>
      </c>
      <c r="Q98" s="56">
        <v>93</v>
      </c>
      <c r="R98" s="56" t="s">
        <v>1041</v>
      </c>
      <c r="S98" s="56" t="s">
        <v>1050</v>
      </c>
      <c r="T98" s="56" t="s">
        <v>1051</v>
      </c>
      <c r="U98" s="56">
        <v>1010</v>
      </c>
      <c r="V98" s="56" t="s">
        <v>1044</v>
      </c>
      <c r="W98" s="56"/>
      <c r="X98" s="56"/>
      <c r="Y98" s="56"/>
      <c r="Z98" s="60">
        <v>11</v>
      </c>
      <c r="AA98" s="60" t="s">
        <v>998</v>
      </c>
      <c r="AB98" s="60">
        <v>95</v>
      </c>
      <c r="AC98" s="60" t="s">
        <v>1062</v>
      </c>
      <c r="AD98" s="60" t="s">
        <v>1063</v>
      </c>
      <c r="AE98" s="60" t="s">
        <v>874</v>
      </c>
      <c r="AF98" s="60">
        <v>692</v>
      </c>
      <c r="AG98" s="60" t="s">
        <v>1003</v>
      </c>
      <c r="AH98" s="56"/>
      <c r="AI98" s="56"/>
      <c r="AJ98" s="56"/>
      <c r="AK98" s="56"/>
      <c r="AL98" s="56"/>
      <c r="AM98" s="56"/>
      <c r="AN98" s="56"/>
    </row>
    <row r="99" spans="1:40" ht="1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 t="s">
        <v>892</v>
      </c>
      <c r="P99" s="56" t="s">
        <v>882</v>
      </c>
      <c r="Q99" s="56">
        <v>94</v>
      </c>
      <c r="R99" s="56" t="s">
        <v>1059</v>
      </c>
      <c r="S99" s="56" t="s">
        <v>1060</v>
      </c>
      <c r="T99" s="56" t="s">
        <v>874</v>
      </c>
      <c r="U99" s="56">
        <v>100</v>
      </c>
      <c r="V99" s="56" t="s">
        <v>1061</v>
      </c>
      <c r="W99" s="56"/>
      <c r="X99" s="56"/>
      <c r="Y99" s="56"/>
      <c r="Z99" s="60">
        <v>7</v>
      </c>
      <c r="AA99" s="60" t="s">
        <v>887</v>
      </c>
      <c r="AB99" s="60">
        <v>96</v>
      </c>
      <c r="AC99" s="60" t="s">
        <v>1064</v>
      </c>
      <c r="AD99" s="60" t="s">
        <v>1065</v>
      </c>
      <c r="AE99" s="60" t="s">
        <v>916</v>
      </c>
      <c r="AF99" s="60">
        <v>270</v>
      </c>
      <c r="AG99" s="60" t="s">
        <v>931</v>
      </c>
      <c r="AH99" s="56"/>
      <c r="AI99" s="56"/>
      <c r="AJ99" s="56"/>
      <c r="AK99" s="56"/>
      <c r="AL99" s="56"/>
      <c r="AM99" s="56"/>
      <c r="AN99" s="56"/>
    </row>
    <row r="100" spans="1:40" ht="1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>
        <v>11</v>
      </c>
      <c r="P100" s="56" t="s">
        <v>998</v>
      </c>
      <c r="Q100" s="56">
        <v>95</v>
      </c>
      <c r="R100" s="56" t="s">
        <v>1062</v>
      </c>
      <c r="S100" s="56" t="s">
        <v>1063</v>
      </c>
      <c r="T100" s="56" t="s">
        <v>874</v>
      </c>
      <c r="U100" s="56">
        <v>692</v>
      </c>
      <c r="V100" s="56" t="s">
        <v>1003</v>
      </c>
      <c r="W100" s="56"/>
      <c r="X100" s="56"/>
      <c r="Y100" s="56"/>
      <c r="Z100" s="60">
        <v>7</v>
      </c>
      <c r="AA100" s="60" t="s">
        <v>887</v>
      </c>
      <c r="AB100" s="60">
        <v>97</v>
      </c>
      <c r="AC100" s="60" t="s">
        <v>1064</v>
      </c>
      <c r="AD100" s="60" t="s">
        <v>1066</v>
      </c>
      <c r="AE100" s="60" t="s">
        <v>916</v>
      </c>
      <c r="AF100" s="60">
        <v>270</v>
      </c>
      <c r="AG100" s="60" t="s">
        <v>931</v>
      </c>
      <c r="AH100" s="56"/>
      <c r="AI100" s="56"/>
      <c r="AJ100" s="56"/>
      <c r="AK100" s="56"/>
      <c r="AL100" s="56"/>
      <c r="AM100" s="56"/>
      <c r="AN100" s="56"/>
    </row>
    <row r="101" spans="1:40" ht="1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>
        <v>7</v>
      </c>
      <c r="P101" s="56" t="s">
        <v>887</v>
      </c>
      <c r="Q101" s="56">
        <v>96</v>
      </c>
      <c r="R101" s="56" t="s">
        <v>1064</v>
      </c>
      <c r="S101" s="56" t="s">
        <v>1065</v>
      </c>
      <c r="T101" s="56" t="s">
        <v>916</v>
      </c>
      <c r="U101" s="56">
        <v>270</v>
      </c>
      <c r="V101" s="56" t="s">
        <v>931</v>
      </c>
      <c r="W101" s="56"/>
      <c r="X101" s="56"/>
      <c r="Y101" s="56"/>
      <c r="Z101" s="60">
        <v>7</v>
      </c>
      <c r="AA101" s="60" t="s">
        <v>887</v>
      </c>
      <c r="AB101" s="60">
        <v>98</v>
      </c>
      <c r="AC101" s="60" t="s">
        <v>1064</v>
      </c>
      <c r="AD101" s="60" t="s">
        <v>1067</v>
      </c>
      <c r="AE101" s="60" t="s">
        <v>916</v>
      </c>
      <c r="AF101" s="60">
        <v>280</v>
      </c>
      <c r="AG101" s="60" t="s">
        <v>931</v>
      </c>
      <c r="AH101" s="56"/>
      <c r="AI101" s="56"/>
      <c r="AJ101" s="56"/>
      <c r="AK101" s="56"/>
      <c r="AL101" s="56"/>
      <c r="AM101" s="56"/>
      <c r="AN101" s="56"/>
    </row>
    <row r="102" spans="1:40" ht="1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>
        <v>7</v>
      </c>
      <c r="P102" s="56" t="s">
        <v>887</v>
      </c>
      <c r="Q102" s="56">
        <v>97</v>
      </c>
      <c r="R102" s="56" t="s">
        <v>1064</v>
      </c>
      <c r="S102" s="56" t="s">
        <v>1066</v>
      </c>
      <c r="T102" s="56" t="s">
        <v>916</v>
      </c>
      <c r="U102" s="56">
        <v>270</v>
      </c>
      <c r="V102" s="56" t="s">
        <v>931</v>
      </c>
      <c r="W102" s="56"/>
      <c r="X102" s="56"/>
      <c r="Y102" s="56"/>
      <c r="Z102" s="60">
        <v>6</v>
      </c>
      <c r="AA102" s="60" t="s">
        <v>887</v>
      </c>
      <c r="AB102" s="60">
        <v>99</v>
      </c>
      <c r="AC102" s="60" t="s">
        <v>1068</v>
      </c>
      <c r="AD102" s="60" t="s">
        <v>1069</v>
      </c>
      <c r="AE102" s="60" t="s">
        <v>874</v>
      </c>
      <c r="AF102" s="60">
        <v>400</v>
      </c>
      <c r="AG102" s="60" t="s">
        <v>919</v>
      </c>
      <c r="AH102" s="56"/>
      <c r="AI102" s="56"/>
      <c r="AJ102" s="56"/>
      <c r="AK102" s="56"/>
      <c r="AL102" s="56"/>
      <c r="AM102" s="56"/>
      <c r="AN102" s="56"/>
    </row>
    <row r="103" spans="1:40" ht="1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>
        <v>7</v>
      </c>
      <c r="P103" s="56" t="s">
        <v>887</v>
      </c>
      <c r="Q103" s="56">
        <v>98</v>
      </c>
      <c r="R103" s="56" t="s">
        <v>1064</v>
      </c>
      <c r="S103" s="56" t="s">
        <v>1067</v>
      </c>
      <c r="T103" s="56" t="s">
        <v>916</v>
      </c>
      <c r="U103" s="56">
        <v>280</v>
      </c>
      <c r="V103" s="56" t="s">
        <v>931</v>
      </c>
      <c r="W103" s="56"/>
      <c r="X103" s="56"/>
      <c r="Y103" s="56"/>
      <c r="Z103" s="60">
        <v>1</v>
      </c>
      <c r="AA103" s="60" t="s">
        <v>877</v>
      </c>
      <c r="AB103" s="60">
        <v>100</v>
      </c>
      <c r="AC103" s="60" t="s">
        <v>1070</v>
      </c>
      <c r="AD103" s="60" t="s">
        <v>1071</v>
      </c>
      <c r="AE103" s="60" t="s">
        <v>912</v>
      </c>
      <c r="AF103" s="60">
        <v>348</v>
      </c>
      <c r="AG103" s="60" t="s">
        <v>896</v>
      </c>
      <c r="AH103" s="56"/>
      <c r="AI103" s="56"/>
      <c r="AJ103" s="56"/>
      <c r="AK103" s="56"/>
      <c r="AL103" s="56"/>
      <c r="AM103" s="56"/>
      <c r="AN103" s="56"/>
    </row>
    <row r="104" spans="1:40" ht="1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>
        <v>6</v>
      </c>
      <c r="P104" s="56" t="s">
        <v>887</v>
      </c>
      <c r="Q104" s="56">
        <v>99</v>
      </c>
      <c r="R104" s="56" t="s">
        <v>1068</v>
      </c>
      <c r="S104" s="56" t="s">
        <v>1069</v>
      </c>
      <c r="T104" s="56" t="s">
        <v>874</v>
      </c>
      <c r="U104" s="56">
        <v>400</v>
      </c>
      <c r="V104" s="56" t="s">
        <v>919</v>
      </c>
      <c r="W104" s="56"/>
      <c r="X104" s="56"/>
      <c r="Y104" s="56"/>
      <c r="Z104" s="60">
        <v>3</v>
      </c>
      <c r="AA104" s="60" t="s">
        <v>882</v>
      </c>
      <c r="AB104" s="60">
        <v>101</v>
      </c>
      <c r="AC104" s="60" t="s">
        <v>1072</v>
      </c>
      <c r="AD104" s="60" t="s">
        <v>1073</v>
      </c>
      <c r="AE104" s="60" t="s">
        <v>904</v>
      </c>
      <c r="AF104" s="60">
        <v>100</v>
      </c>
      <c r="AG104" s="60" t="s">
        <v>886</v>
      </c>
      <c r="AH104" s="56"/>
      <c r="AI104" s="56"/>
      <c r="AJ104" s="56"/>
      <c r="AK104" s="56"/>
      <c r="AL104" s="56"/>
      <c r="AM104" s="56"/>
      <c r="AN104" s="56"/>
    </row>
    <row r="105" spans="1:40" ht="1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>
        <v>1</v>
      </c>
      <c r="P105" s="56" t="s">
        <v>877</v>
      </c>
      <c r="Q105" s="56">
        <v>100</v>
      </c>
      <c r="R105" s="56" t="s">
        <v>1070</v>
      </c>
      <c r="S105" s="56" t="s">
        <v>1071</v>
      </c>
      <c r="T105" s="56" t="s">
        <v>912</v>
      </c>
      <c r="U105" s="56">
        <v>348</v>
      </c>
      <c r="V105" s="56" t="s">
        <v>896</v>
      </c>
      <c r="W105" s="56"/>
      <c r="X105" s="56"/>
      <c r="Y105" s="56"/>
      <c r="Z105" s="60">
        <v>1</v>
      </c>
      <c r="AA105" s="60" t="s">
        <v>877</v>
      </c>
      <c r="AB105" s="60">
        <v>102</v>
      </c>
      <c r="AC105" s="60" t="s">
        <v>1074</v>
      </c>
      <c r="AD105" s="60"/>
      <c r="AE105" s="60" t="s">
        <v>963</v>
      </c>
      <c r="AF105" s="60">
        <v>51</v>
      </c>
      <c r="AG105" s="60" t="s">
        <v>1061</v>
      </c>
      <c r="AH105" s="56"/>
      <c r="AI105" s="56"/>
      <c r="AJ105" s="56"/>
      <c r="AK105" s="56"/>
      <c r="AL105" s="56"/>
      <c r="AM105" s="56"/>
      <c r="AN105" s="56"/>
    </row>
    <row r="106" spans="1:40" ht="1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>
        <v>3</v>
      </c>
      <c r="P106" s="56" t="s">
        <v>882</v>
      </c>
      <c r="Q106" s="56">
        <v>101</v>
      </c>
      <c r="R106" s="56" t="s">
        <v>1072</v>
      </c>
      <c r="S106" s="56" t="s">
        <v>1073</v>
      </c>
      <c r="T106" s="56" t="s">
        <v>904</v>
      </c>
      <c r="U106" s="56">
        <v>100</v>
      </c>
      <c r="V106" s="56" t="s">
        <v>886</v>
      </c>
      <c r="W106" s="56"/>
      <c r="X106" s="56"/>
      <c r="Y106" s="56"/>
      <c r="Z106" s="60">
        <v>1</v>
      </c>
      <c r="AA106" s="60" t="s">
        <v>877</v>
      </c>
      <c r="AB106" s="60">
        <v>103</v>
      </c>
      <c r="AC106" s="60" t="s">
        <v>1075</v>
      </c>
      <c r="AD106" s="60" t="s">
        <v>1076</v>
      </c>
      <c r="AE106" s="60" t="s">
        <v>912</v>
      </c>
      <c r="AF106" s="60">
        <v>598</v>
      </c>
      <c r="AG106" s="60" t="s">
        <v>896</v>
      </c>
      <c r="AH106" s="56"/>
      <c r="AI106" s="56"/>
      <c r="AJ106" s="56"/>
      <c r="AK106" s="56"/>
      <c r="AL106" s="56"/>
      <c r="AM106" s="56"/>
      <c r="AN106" s="56"/>
    </row>
    <row r="107" spans="1:40" ht="1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>
        <v>1</v>
      </c>
      <c r="P107" s="56" t="s">
        <v>877</v>
      </c>
      <c r="Q107" s="56">
        <v>102</v>
      </c>
      <c r="R107" s="56" t="s">
        <v>1074</v>
      </c>
      <c r="S107" s="56"/>
      <c r="T107" s="56" t="s">
        <v>963</v>
      </c>
      <c r="U107" s="56">
        <v>51</v>
      </c>
      <c r="V107" s="56" t="s">
        <v>1061</v>
      </c>
      <c r="W107" s="56"/>
      <c r="X107" s="56"/>
      <c r="Y107" s="56"/>
      <c r="Z107" s="60">
        <v>1</v>
      </c>
      <c r="AA107" s="60" t="s">
        <v>877</v>
      </c>
      <c r="AB107" s="60">
        <v>104</v>
      </c>
      <c r="AC107" s="60" t="s">
        <v>1077</v>
      </c>
      <c r="AD107" s="60" t="s">
        <v>1078</v>
      </c>
      <c r="AE107" s="60" t="s">
        <v>904</v>
      </c>
      <c r="AF107" s="60">
        <v>2500</v>
      </c>
      <c r="AG107" s="60" t="s">
        <v>901</v>
      </c>
      <c r="AH107" s="56"/>
      <c r="AI107" s="56"/>
      <c r="AJ107" s="56"/>
      <c r="AK107" s="56"/>
      <c r="AL107" s="56"/>
      <c r="AM107" s="56"/>
      <c r="AN107" s="56"/>
    </row>
    <row r="108" spans="1:40" ht="1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>
        <v>1</v>
      </c>
      <c r="P108" s="56" t="s">
        <v>877</v>
      </c>
      <c r="Q108" s="56">
        <v>103</v>
      </c>
      <c r="R108" s="56" t="s">
        <v>1075</v>
      </c>
      <c r="S108" s="56" t="s">
        <v>1076</v>
      </c>
      <c r="T108" s="56" t="s">
        <v>912</v>
      </c>
      <c r="U108" s="56">
        <v>598</v>
      </c>
      <c r="V108" s="56" t="s">
        <v>896</v>
      </c>
      <c r="W108" s="56"/>
      <c r="X108" s="56"/>
      <c r="Y108" s="56"/>
      <c r="Z108" s="60" t="s">
        <v>876</v>
      </c>
      <c r="AA108" s="60" t="s">
        <v>877</v>
      </c>
      <c r="AB108" s="60">
        <v>105</v>
      </c>
      <c r="AC108" s="60" t="s">
        <v>1079</v>
      </c>
      <c r="AD108" s="60" t="s">
        <v>1080</v>
      </c>
      <c r="AE108" s="60" t="s">
        <v>1081</v>
      </c>
      <c r="AF108" s="60">
        <v>13649</v>
      </c>
      <c r="AG108" s="60" t="s">
        <v>927</v>
      </c>
      <c r="AH108" s="56"/>
      <c r="AI108" s="56"/>
      <c r="AJ108" s="56"/>
      <c r="AK108" s="56"/>
      <c r="AL108" s="56"/>
      <c r="AM108" s="56"/>
      <c r="AN108" s="56"/>
    </row>
    <row r="109" spans="1:40" ht="1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>
        <v>1</v>
      </c>
      <c r="P109" s="56" t="s">
        <v>877</v>
      </c>
      <c r="Q109" s="56">
        <v>104</v>
      </c>
      <c r="R109" s="56" t="s">
        <v>1077</v>
      </c>
      <c r="S109" s="56" t="s">
        <v>1078</v>
      </c>
      <c r="T109" s="56" t="s">
        <v>904</v>
      </c>
      <c r="U109" s="56">
        <v>2500</v>
      </c>
      <c r="V109" s="56" t="s">
        <v>901</v>
      </c>
      <c r="W109" s="56"/>
      <c r="X109" s="56"/>
      <c r="Y109" s="56"/>
      <c r="Z109" s="60" t="s">
        <v>876</v>
      </c>
      <c r="AA109" s="60" t="s">
        <v>877</v>
      </c>
      <c r="AB109" s="60">
        <v>106</v>
      </c>
      <c r="AC109" s="60" t="s">
        <v>84</v>
      </c>
      <c r="AD109" s="60" t="s">
        <v>85</v>
      </c>
      <c r="AE109" s="60" t="s">
        <v>86</v>
      </c>
      <c r="AF109" s="60">
        <v>17000</v>
      </c>
      <c r="AG109" s="60" t="s">
        <v>927</v>
      </c>
      <c r="AH109" s="56"/>
      <c r="AI109" s="56"/>
      <c r="AJ109" s="56"/>
      <c r="AK109" s="56"/>
      <c r="AL109" s="56"/>
      <c r="AM109" s="56"/>
      <c r="AN109" s="56"/>
    </row>
    <row r="110" spans="1:40" ht="1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 t="s">
        <v>876</v>
      </c>
      <c r="P110" s="56" t="s">
        <v>877</v>
      </c>
      <c r="Q110" s="56">
        <v>105</v>
      </c>
      <c r="R110" s="56" t="s">
        <v>1079</v>
      </c>
      <c r="S110" s="56" t="s">
        <v>1080</v>
      </c>
      <c r="T110" s="56" t="s">
        <v>1081</v>
      </c>
      <c r="U110" s="56">
        <v>13649</v>
      </c>
      <c r="V110" s="56" t="s">
        <v>927</v>
      </c>
      <c r="W110" s="56"/>
      <c r="X110" s="56"/>
      <c r="Y110" s="56"/>
      <c r="Z110" s="60">
        <v>7</v>
      </c>
      <c r="AA110" s="60" t="s">
        <v>887</v>
      </c>
      <c r="AB110" s="60">
        <v>107</v>
      </c>
      <c r="AC110" s="60" t="s">
        <v>87</v>
      </c>
      <c r="AD110" s="60" t="s">
        <v>88</v>
      </c>
      <c r="AE110" s="60" t="s">
        <v>89</v>
      </c>
      <c r="AF110" s="60">
        <v>2170</v>
      </c>
      <c r="AG110" s="60" t="s">
        <v>931</v>
      </c>
      <c r="AH110" s="56"/>
      <c r="AI110" s="56"/>
      <c r="AJ110" s="56"/>
      <c r="AK110" s="56"/>
      <c r="AL110" s="56"/>
      <c r="AM110" s="56"/>
      <c r="AN110" s="56"/>
    </row>
    <row r="111" spans="1:40" ht="1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60">
        <v>7</v>
      </c>
      <c r="AA111" s="60" t="s">
        <v>887</v>
      </c>
      <c r="AB111" s="60">
        <v>108</v>
      </c>
      <c r="AC111" s="60" t="s">
        <v>87</v>
      </c>
      <c r="AD111" s="60" t="s">
        <v>90</v>
      </c>
      <c r="AE111" s="60" t="s">
        <v>94</v>
      </c>
      <c r="AF111" s="60">
        <v>1600</v>
      </c>
      <c r="AG111" s="60" t="s">
        <v>931</v>
      </c>
      <c r="AH111" s="56"/>
      <c r="AI111" s="56"/>
      <c r="AJ111" s="56"/>
      <c r="AK111" s="56"/>
      <c r="AL111" s="56"/>
      <c r="AM111" s="56"/>
      <c r="AN111" s="56"/>
    </row>
    <row r="112" spans="1:40" ht="1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60">
        <v>7</v>
      </c>
      <c r="AA112" s="60" t="s">
        <v>887</v>
      </c>
      <c r="AB112" s="60">
        <v>109</v>
      </c>
      <c r="AC112" s="60" t="s">
        <v>87</v>
      </c>
      <c r="AD112" s="60" t="s">
        <v>95</v>
      </c>
      <c r="AE112" s="60" t="s">
        <v>94</v>
      </c>
      <c r="AF112" s="60">
        <v>1600</v>
      </c>
      <c r="AG112" s="60" t="s">
        <v>931</v>
      </c>
      <c r="AH112" s="56"/>
      <c r="AI112" s="56"/>
      <c r="AJ112" s="56"/>
      <c r="AK112" s="56"/>
      <c r="AL112" s="56"/>
      <c r="AM112" s="56"/>
      <c r="AN112" s="56"/>
    </row>
    <row r="113" spans="1:40" ht="1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60">
        <v>4</v>
      </c>
      <c r="AA113" s="60" t="s">
        <v>1019</v>
      </c>
      <c r="AB113" s="60">
        <v>110</v>
      </c>
      <c r="AC113" s="60" t="s">
        <v>96</v>
      </c>
      <c r="AD113" s="60" t="s">
        <v>97</v>
      </c>
      <c r="AE113" s="60" t="s">
        <v>98</v>
      </c>
      <c r="AF113" s="60">
        <v>450</v>
      </c>
      <c r="AG113" s="60" t="s">
        <v>1022</v>
      </c>
      <c r="AH113" s="56"/>
      <c r="AI113" s="56"/>
      <c r="AJ113" s="56"/>
      <c r="AK113" s="56"/>
      <c r="AL113" s="56"/>
      <c r="AM113" s="56"/>
      <c r="AN113" s="56"/>
    </row>
    <row r="114" spans="1:40" ht="1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60">
        <v>4</v>
      </c>
      <c r="AA114" s="60" t="s">
        <v>1019</v>
      </c>
      <c r="AB114" s="60">
        <v>111</v>
      </c>
      <c r="AC114" s="60" t="s">
        <v>96</v>
      </c>
      <c r="AD114" s="60" t="s">
        <v>99</v>
      </c>
      <c r="AE114" s="60" t="s">
        <v>98</v>
      </c>
      <c r="AF114" s="60">
        <v>400</v>
      </c>
      <c r="AG114" s="60" t="s">
        <v>1022</v>
      </c>
      <c r="AH114" s="56"/>
      <c r="AI114" s="56"/>
      <c r="AJ114" s="56"/>
      <c r="AK114" s="56"/>
      <c r="AL114" s="56"/>
      <c r="AM114" s="56"/>
      <c r="AN114" s="56"/>
    </row>
    <row r="115" spans="1:40" ht="1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60">
        <v>4</v>
      </c>
      <c r="AA115" s="60" t="s">
        <v>1019</v>
      </c>
      <c r="AB115" s="60">
        <v>112</v>
      </c>
      <c r="AC115" s="60" t="s">
        <v>96</v>
      </c>
      <c r="AD115" s="60" t="s">
        <v>100</v>
      </c>
      <c r="AE115" s="60" t="s">
        <v>98</v>
      </c>
      <c r="AF115" s="60">
        <v>300</v>
      </c>
      <c r="AG115" s="60" t="s">
        <v>1022</v>
      </c>
      <c r="AH115" s="56"/>
      <c r="AI115" s="56"/>
      <c r="AJ115" s="56"/>
      <c r="AK115" s="56"/>
      <c r="AL115" s="56"/>
      <c r="AM115" s="56"/>
      <c r="AN115" s="56"/>
    </row>
    <row r="116" spans="1:40" ht="1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60">
        <v>4</v>
      </c>
      <c r="AA116" s="60" t="s">
        <v>1019</v>
      </c>
      <c r="AB116" s="60">
        <v>113</v>
      </c>
      <c r="AC116" s="60" t="s">
        <v>96</v>
      </c>
      <c r="AD116" s="60" t="s">
        <v>101</v>
      </c>
      <c r="AE116" s="60" t="s">
        <v>98</v>
      </c>
      <c r="AF116" s="60">
        <v>250</v>
      </c>
      <c r="AG116" s="60" t="s">
        <v>1022</v>
      </c>
      <c r="AH116" s="56"/>
      <c r="AI116" s="56"/>
      <c r="AJ116" s="56"/>
      <c r="AK116" s="56"/>
      <c r="AL116" s="56"/>
      <c r="AM116" s="56"/>
      <c r="AN116" s="56"/>
    </row>
    <row r="117" spans="1:40" ht="1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60">
        <v>4</v>
      </c>
      <c r="AA117" s="60" t="s">
        <v>1019</v>
      </c>
      <c r="AB117" s="60">
        <v>114</v>
      </c>
      <c r="AC117" s="60" t="s">
        <v>96</v>
      </c>
      <c r="AD117" s="60" t="s">
        <v>102</v>
      </c>
      <c r="AE117" s="60" t="s">
        <v>98</v>
      </c>
      <c r="AF117" s="60">
        <v>245</v>
      </c>
      <c r="AG117" s="60" t="s">
        <v>1022</v>
      </c>
      <c r="AH117" s="56"/>
      <c r="AI117" s="56"/>
      <c r="AJ117" s="56"/>
      <c r="AK117" s="56"/>
      <c r="AL117" s="56"/>
      <c r="AM117" s="56"/>
      <c r="AN117" s="56"/>
    </row>
    <row r="118" spans="1:40" ht="1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60">
        <v>4</v>
      </c>
      <c r="AA118" s="60" t="s">
        <v>1019</v>
      </c>
      <c r="AB118" s="60">
        <v>115</v>
      </c>
      <c r="AC118" s="60" t="s">
        <v>96</v>
      </c>
      <c r="AD118" s="60" t="s">
        <v>103</v>
      </c>
      <c r="AE118" s="60" t="s">
        <v>98</v>
      </c>
      <c r="AF118" s="60">
        <v>220</v>
      </c>
      <c r="AG118" s="60" t="s">
        <v>1022</v>
      </c>
      <c r="AH118" s="56"/>
      <c r="AI118" s="56"/>
      <c r="AJ118" s="56"/>
      <c r="AK118" s="56"/>
      <c r="AL118" s="56"/>
      <c r="AM118" s="56"/>
      <c r="AN118" s="56"/>
    </row>
    <row r="119" spans="1:40" ht="1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60">
        <v>3</v>
      </c>
      <c r="AA119" s="60" t="s">
        <v>882</v>
      </c>
      <c r="AB119" s="60">
        <v>116</v>
      </c>
      <c r="AC119" s="60" t="s">
        <v>104</v>
      </c>
      <c r="AD119" s="60" t="s">
        <v>105</v>
      </c>
      <c r="AE119" s="60" t="s">
        <v>904</v>
      </c>
      <c r="AF119" s="60">
        <v>780</v>
      </c>
      <c r="AG119" s="60" t="s">
        <v>886</v>
      </c>
      <c r="AH119" s="56"/>
      <c r="AI119" s="56"/>
      <c r="AJ119" s="56"/>
      <c r="AK119" s="56"/>
      <c r="AL119" s="56"/>
      <c r="AM119" s="56"/>
      <c r="AN119" s="56"/>
    </row>
    <row r="120" spans="1:40" ht="1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60" t="s">
        <v>876</v>
      </c>
      <c r="AA120" s="60" t="s">
        <v>877</v>
      </c>
      <c r="AB120" s="60">
        <v>117</v>
      </c>
      <c r="AC120" s="60" t="s">
        <v>106</v>
      </c>
      <c r="AD120" s="60" t="s">
        <v>107</v>
      </c>
      <c r="AE120" s="60" t="s">
        <v>108</v>
      </c>
      <c r="AF120" s="60">
        <v>3200</v>
      </c>
      <c r="AG120" s="60" t="s">
        <v>901</v>
      </c>
      <c r="AH120" s="56"/>
      <c r="AI120" s="56"/>
      <c r="AJ120" s="56"/>
      <c r="AK120" s="56"/>
      <c r="AL120" s="56"/>
      <c r="AM120" s="56"/>
      <c r="AN120" s="56"/>
    </row>
    <row r="121" spans="1:40" ht="1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60" t="s">
        <v>876</v>
      </c>
      <c r="AA121" s="60" t="s">
        <v>877</v>
      </c>
      <c r="AB121" s="60">
        <v>118</v>
      </c>
      <c r="AC121" s="60" t="s">
        <v>109</v>
      </c>
      <c r="AD121" s="60" t="s">
        <v>111</v>
      </c>
      <c r="AE121" s="60" t="s">
        <v>108</v>
      </c>
      <c r="AF121" s="60">
        <v>2692</v>
      </c>
      <c r="AG121" s="60" t="s">
        <v>896</v>
      </c>
      <c r="AH121" s="56"/>
      <c r="AI121" s="56"/>
      <c r="AJ121" s="56"/>
      <c r="AK121" s="56"/>
      <c r="AL121" s="56"/>
      <c r="AM121" s="56"/>
      <c r="AN121" s="56"/>
    </row>
    <row r="122" spans="1:40" ht="1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60" t="s">
        <v>876</v>
      </c>
      <c r="AA122" s="60" t="s">
        <v>877</v>
      </c>
      <c r="AB122" s="60">
        <v>119</v>
      </c>
      <c r="AC122" s="60" t="s">
        <v>112</v>
      </c>
      <c r="AD122" s="60" t="s">
        <v>113</v>
      </c>
      <c r="AE122" s="60" t="s">
        <v>108</v>
      </c>
      <c r="AF122" s="60">
        <v>1950</v>
      </c>
      <c r="AG122" s="60" t="s">
        <v>901</v>
      </c>
      <c r="AH122" s="56"/>
      <c r="AI122" s="56"/>
      <c r="AJ122" s="56"/>
      <c r="AK122" s="56"/>
      <c r="AL122" s="56"/>
      <c r="AM122" s="56"/>
      <c r="AN122" s="56"/>
    </row>
    <row r="123" spans="1:40" ht="1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60" t="s">
        <v>876</v>
      </c>
      <c r="AA123" s="60" t="s">
        <v>877</v>
      </c>
      <c r="AB123" s="60">
        <v>120</v>
      </c>
      <c r="AC123" s="60" t="s">
        <v>114</v>
      </c>
      <c r="AD123" s="60" t="s">
        <v>115</v>
      </c>
      <c r="AE123" s="60" t="s">
        <v>108</v>
      </c>
      <c r="AF123" s="60">
        <v>1880</v>
      </c>
      <c r="AG123" s="60" t="s">
        <v>901</v>
      </c>
      <c r="AH123" s="56"/>
      <c r="AI123" s="56"/>
      <c r="AJ123" s="56"/>
      <c r="AK123" s="56"/>
      <c r="AL123" s="56"/>
      <c r="AM123" s="56"/>
      <c r="AN123" s="56"/>
    </row>
    <row r="124" spans="1:40" ht="1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60">
        <v>1</v>
      </c>
      <c r="AA124" s="60" t="s">
        <v>877</v>
      </c>
      <c r="AB124" s="60">
        <v>121</v>
      </c>
      <c r="AC124" s="60" t="s">
        <v>116</v>
      </c>
      <c r="AD124" s="60" t="s">
        <v>117</v>
      </c>
      <c r="AE124" s="60" t="s">
        <v>904</v>
      </c>
      <c r="AF124" s="60">
        <v>1190</v>
      </c>
      <c r="AG124" s="60" t="s">
        <v>891</v>
      </c>
      <c r="AH124" s="56"/>
      <c r="AI124" s="56"/>
      <c r="AJ124" s="56"/>
      <c r="AK124" s="56"/>
      <c r="AL124" s="56"/>
      <c r="AM124" s="56"/>
      <c r="AN124" s="56"/>
    </row>
    <row r="125" spans="1:40" ht="1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60">
        <v>7</v>
      </c>
      <c r="AA125" s="60" t="s">
        <v>887</v>
      </c>
      <c r="AB125" s="60">
        <v>122</v>
      </c>
      <c r="AC125" s="60" t="s">
        <v>118</v>
      </c>
      <c r="AD125" s="60" t="s">
        <v>119</v>
      </c>
      <c r="AE125" s="60" t="s">
        <v>904</v>
      </c>
      <c r="AF125" s="60">
        <v>1500</v>
      </c>
      <c r="AG125" s="60" t="s">
        <v>931</v>
      </c>
      <c r="AH125" s="56"/>
      <c r="AI125" s="56"/>
      <c r="AJ125" s="56"/>
      <c r="AK125" s="56"/>
      <c r="AL125" s="56"/>
      <c r="AM125" s="56"/>
      <c r="AN125" s="56"/>
    </row>
    <row r="126" spans="1:40" ht="1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60" t="s">
        <v>876</v>
      </c>
      <c r="AA126" s="60" t="s">
        <v>877</v>
      </c>
      <c r="AB126" s="60">
        <v>123</v>
      </c>
      <c r="AC126" s="60" t="s">
        <v>120</v>
      </c>
      <c r="AD126" s="60" t="s">
        <v>121</v>
      </c>
      <c r="AE126" s="60" t="s">
        <v>122</v>
      </c>
      <c r="AF126" s="60">
        <v>1908</v>
      </c>
      <c r="AG126" s="60" t="s">
        <v>896</v>
      </c>
      <c r="AH126" s="56"/>
      <c r="AI126" s="56"/>
      <c r="AJ126" s="56"/>
      <c r="AK126" s="56"/>
      <c r="AL126" s="56"/>
      <c r="AM126" s="56"/>
      <c r="AN126" s="56"/>
    </row>
    <row r="127" spans="1:40" ht="1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60" t="s">
        <v>876</v>
      </c>
      <c r="AA127" s="60" t="s">
        <v>877</v>
      </c>
      <c r="AB127" s="60">
        <v>124</v>
      </c>
      <c r="AC127" s="60" t="s">
        <v>123</v>
      </c>
      <c r="AD127" s="60" t="s">
        <v>124</v>
      </c>
      <c r="AE127" s="60" t="s">
        <v>125</v>
      </c>
      <c r="AF127" s="60">
        <v>700</v>
      </c>
      <c r="AG127" s="60" t="s">
        <v>901</v>
      </c>
      <c r="AH127" s="56"/>
      <c r="AI127" s="56"/>
      <c r="AJ127" s="56"/>
      <c r="AK127" s="56"/>
      <c r="AL127" s="56"/>
      <c r="AM127" s="56"/>
      <c r="AN127" s="56"/>
    </row>
    <row r="128" spans="1:40" ht="13.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60">
        <v>11</v>
      </c>
      <c r="AA128" s="60" t="s">
        <v>998</v>
      </c>
      <c r="AB128" s="60">
        <v>125</v>
      </c>
      <c r="AC128" s="60" t="s">
        <v>126</v>
      </c>
      <c r="AD128" s="60" t="s">
        <v>127</v>
      </c>
      <c r="AE128" s="60" t="s">
        <v>874</v>
      </c>
      <c r="AF128" s="60">
        <v>425</v>
      </c>
      <c r="AG128" s="60" t="s">
        <v>1003</v>
      </c>
      <c r="AH128" s="56"/>
      <c r="AI128" s="56"/>
      <c r="AJ128" s="56"/>
      <c r="AK128" s="56"/>
      <c r="AL128" s="56"/>
      <c r="AM128" s="56"/>
      <c r="AN128" s="56"/>
    </row>
    <row r="129" spans="1:40" ht="13.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60" t="s">
        <v>905</v>
      </c>
      <c r="AA129" s="60" t="s">
        <v>882</v>
      </c>
      <c r="AB129" s="60">
        <v>126</v>
      </c>
      <c r="AC129" s="60" t="s">
        <v>128</v>
      </c>
      <c r="AD129" s="60"/>
      <c r="AE129" s="60" t="s">
        <v>904</v>
      </c>
      <c r="AF129" s="60">
        <v>60</v>
      </c>
      <c r="AG129" s="60" t="s">
        <v>886</v>
      </c>
      <c r="AH129" s="56"/>
      <c r="AI129" s="56"/>
      <c r="AJ129" s="56"/>
      <c r="AK129" s="56"/>
      <c r="AL129" s="56"/>
      <c r="AM129" s="56"/>
      <c r="AN129" s="56"/>
    </row>
    <row r="130" spans="1:40" ht="13.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60">
        <v>7</v>
      </c>
      <c r="AA130" s="60" t="s">
        <v>887</v>
      </c>
      <c r="AB130" s="60">
        <v>127</v>
      </c>
      <c r="AC130" s="60" t="s">
        <v>129</v>
      </c>
      <c r="AD130" s="60" t="s">
        <v>130</v>
      </c>
      <c r="AE130" s="60" t="s">
        <v>890</v>
      </c>
      <c r="AF130" s="60">
        <v>400</v>
      </c>
      <c r="AG130" s="60" t="s">
        <v>931</v>
      </c>
      <c r="AH130" s="56"/>
      <c r="AI130" s="56"/>
      <c r="AJ130" s="56"/>
      <c r="AK130" s="56"/>
      <c r="AL130" s="56"/>
      <c r="AM130" s="56"/>
      <c r="AN130" s="56"/>
    </row>
    <row r="131" spans="1:40" ht="13.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60" t="s">
        <v>905</v>
      </c>
      <c r="AA131" s="60" t="s">
        <v>877</v>
      </c>
      <c r="AB131" s="60">
        <v>128</v>
      </c>
      <c r="AC131" s="60" t="s">
        <v>131</v>
      </c>
      <c r="AD131" s="60" t="s">
        <v>132</v>
      </c>
      <c r="AE131" s="60" t="s">
        <v>133</v>
      </c>
      <c r="AF131" s="60">
        <v>550</v>
      </c>
      <c r="AG131" s="60" t="s">
        <v>913</v>
      </c>
      <c r="AH131" s="56"/>
      <c r="AI131" s="56"/>
      <c r="AJ131" s="56"/>
      <c r="AK131" s="56"/>
      <c r="AL131" s="56"/>
      <c r="AM131" s="56"/>
      <c r="AN131" s="56"/>
    </row>
    <row r="132" spans="1:40" ht="13.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60" t="s">
        <v>905</v>
      </c>
      <c r="AA132" s="60" t="s">
        <v>877</v>
      </c>
      <c r="AB132" s="60">
        <v>129</v>
      </c>
      <c r="AC132" s="60" t="s">
        <v>134</v>
      </c>
      <c r="AD132" s="60" t="s">
        <v>135</v>
      </c>
      <c r="AE132" s="60" t="s">
        <v>946</v>
      </c>
      <c r="AF132" s="60">
        <v>290</v>
      </c>
      <c r="AG132" s="60" t="s">
        <v>901</v>
      </c>
      <c r="AH132" s="56"/>
      <c r="AI132" s="56"/>
      <c r="AJ132" s="56"/>
      <c r="AK132" s="56"/>
      <c r="AL132" s="56"/>
      <c r="AM132" s="56"/>
      <c r="AN132" s="56"/>
    </row>
    <row r="133" spans="1:40" ht="13.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60" t="s">
        <v>876</v>
      </c>
      <c r="AA133" s="60" t="s">
        <v>877</v>
      </c>
      <c r="AB133" s="60">
        <v>130</v>
      </c>
      <c r="AC133" s="60" t="s">
        <v>136</v>
      </c>
      <c r="AD133" s="60" t="s">
        <v>137</v>
      </c>
      <c r="AE133" s="60" t="s">
        <v>138</v>
      </c>
      <c r="AF133" s="60">
        <v>3900</v>
      </c>
      <c r="AG133" s="60" t="s">
        <v>901</v>
      </c>
      <c r="AH133" s="56"/>
      <c r="AI133" s="56"/>
      <c r="AJ133" s="56"/>
      <c r="AK133" s="56"/>
      <c r="AL133" s="56"/>
      <c r="AM133" s="56"/>
      <c r="AN133" s="56"/>
    </row>
    <row r="134" spans="1:40" ht="13.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60" t="s">
        <v>892</v>
      </c>
      <c r="AA134" s="60" t="s">
        <v>877</v>
      </c>
      <c r="AB134" s="60">
        <v>131</v>
      </c>
      <c r="AC134" s="60" t="s">
        <v>139</v>
      </c>
      <c r="AD134" s="60" t="s">
        <v>140</v>
      </c>
      <c r="AE134" s="60" t="s">
        <v>904</v>
      </c>
      <c r="AF134" s="60">
        <v>210</v>
      </c>
      <c r="AG134" s="60" t="s">
        <v>927</v>
      </c>
      <c r="AH134" s="56"/>
      <c r="AI134" s="56"/>
      <c r="AJ134" s="56"/>
      <c r="AK134" s="56"/>
      <c r="AL134" s="56"/>
      <c r="AM134" s="56"/>
      <c r="AN134" s="56"/>
    </row>
    <row r="135" spans="1:40" ht="13.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60" t="s">
        <v>892</v>
      </c>
      <c r="AA135" s="60" t="s">
        <v>877</v>
      </c>
      <c r="AB135" s="60">
        <v>132</v>
      </c>
      <c r="AC135" s="60" t="s">
        <v>139</v>
      </c>
      <c r="AD135" s="60" t="s">
        <v>141</v>
      </c>
      <c r="AE135" s="60" t="s">
        <v>904</v>
      </c>
      <c r="AF135" s="60">
        <v>129</v>
      </c>
      <c r="AG135" s="60" t="s">
        <v>927</v>
      </c>
      <c r="AH135" s="56"/>
      <c r="AI135" s="56"/>
      <c r="AJ135" s="56"/>
      <c r="AK135" s="56"/>
      <c r="AL135" s="56"/>
      <c r="AM135" s="56"/>
      <c r="AN135" s="56"/>
    </row>
    <row r="136" spans="1:40" ht="13.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60">
        <v>1</v>
      </c>
      <c r="AA136" s="60" t="s">
        <v>877</v>
      </c>
      <c r="AB136" s="60">
        <v>133</v>
      </c>
      <c r="AC136" s="60" t="s">
        <v>139</v>
      </c>
      <c r="AD136" s="60" t="s">
        <v>142</v>
      </c>
      <c r="AE136" s="60" t="s">
        <v>904</v>
      </c>
      <c r="AF136" s="60">
        <v>86</v>
      </c>
      <c r="AG136" s="60" t="s">
        <v>896</v>
      </c>
      <c r="AH136" s="56"/>
      <c r="AI136" s="56"/>
      <c r="AJ136" s="56"/>
      <c r="AK136" s="56"/>
      <c r="AL136" s="56"/>
      <c r="AM136" s="56"/>
      <c r="AN136" s="56"/>
    </row>
    <row r="137" spans="1:40" ht="13.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60" t="s">
        <v>876</v>
      </c>
      <c r="AA137" s="60" t="s">
        <v>877</v>
      </c>
      <c r="AB137" s="60">
        <v>134</v>
      </c>
      <c r="AC137" s="60" t="s">
        <v>143</v>
      </c>
      <c r="AD137" s="60" t="s">
        <v>144</v>
      </c>
      <c r="AE137" s="60" t="s">
        <v>138</v>
      </c>
      <c r="AF137" s="60">
        <v>4100</v>
      </c>
      <c r="AG137" s="60" t="s">
        <v>901</v>
      </c>
      <c r="AH137" s="56"/>
      <c r="AI137" s="56"/>
      <c r="AJ137" s="56"/>
      <c r="AK137" s="56"/>
      <c r="AL137" s="56"/>
      <c r="AM137" s="56"/>
      <c r="AN137" s="56"/>
    </row>
    <row r="138" spans="1:40" ht="13.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60">
        <v>3</v>
      </c>
      <c r="AA138" s="60" t="s">
        <v>882</v>
      </c>
      <c r="AB138" s="60">
        <v>135</v>
      </c>
      <c r="AC138" s="60" t="s">
        <v>145</v>
      </c>
      <c r="AD138" s="60" t="s">
        <v>146</v>
      </c>
      <c r="AE138" s="60" t="s">
        <v>147</v>
      </c>
      <c r="AF138" s="60">
        <v>357</v>
      </c>
      <c r="AG138" s="60" t="s">
        <v>913</v>
      </c>
      <c r="AH138" s="56"/>
      <c r="AI138" s="56"/>
      <c r="AJ138" s="56"/>
      <c r="AK138" s="56"/>
      <c r="AL138" s="56"/>
      <c r="AM138" s="56"/>
      <c r="AN138" s="56"/>
    </row>
    <row r="139" spans="1:40" ht="13.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60">
        <v>1</v>
      </c>
      <c r="AA139" s="60" t="s">
        <v>877</v>
      </c>
      <c r="AB139" s="60">
        <v>136</v>
      </c>
      <c r="AC139" s="60" t="s">
        <v>148</v>
      </c>
      <c r="AD139" s="60" t="s">
        <v>149</v>
      </c>
      <c r="AE139" s="60" t="s">
        <v>150</v>
      </c>
      <c r="AF139" s="60">
        <v>619</v>
      </c>
      <c r="AG139" s="60" t="s">
        <v>896</v>
      </c>
      <c r="AH139" s="56"/>
      <c r="AI139" s="56"/>
      <c r="AJ139" s="56"/>
      <c r="AK139" s="56"/>
      <c r="AL139" s="56"/>
      <c r="AM139" s="56"/>
      <c r="AN139" s="56"/>
    </row>
    <row r="140" spans="1:40" ht="13.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60">
        <v>1</v>
      </c>
      <c r="AA140" s="60" t="s">
        <v>877</v>
      </c>
      <c r="AB140" s="60">
        <v>137</v>
      </c>
      <c r="AC140" s="60" t="s">
        <v>148</v>
      </c>
      <c r="AD140" s="60" t="s">
        <v>151</v>
      </c>
      <c r="AE140" s="60" t="s">
        <v>150</v>
      </c>
      <c r="AF140" s="60">
        <v>472</v>
      </c>
      <c r="AG140" s="60" t="s">
        <v>896</v>
      </c>
      <c r="AH140" s="56"/>
      <c r="AI140" s="56"/>
      <c r="AJ140" s="56"/>
      <c r="AK140" s="56"/>
      <c r="AL140" s="56"/>
      <c r="AM140" s="56"/>
      <c r="AN140" s="56"/>
    </row>
    <row r="141" spans="1:40" ht="13.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60">
        <v>1</v>
      </c>
      <c r="AA141" s="60" t="s">
        <v>877</v>
      </c>
      <c r="AB141" s="60">
        <v>138</v>
      </c>
      <c r="AC141" s="60" t="s">
        <v>148</v>
      </c>
      <c r="AD141" s="60" t="s">
        <v>152</v>
      </c>
      <c r="AE141" s="60" t="s">
        <v>150</v>
      </c>
      <c r="AF141" s="60">
        <v>656</v>
      </c>
      <c r="AG141" s="60" t="s">
        <v>896</v>
      </c>
      <c r="AH141" s="56"/>
      <c r="AI141" s="56"/>
      <c r="AJ141" s="56"/>
      <c r="AK141" s="56"/>
      <c r="AL141" s="56"/>
      <c r="AM141" s="56"/>
      <c r="AN141" s="56"/>
    </row>
    <row r="142" spans="1:40" ht="13.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60">
        <v>1</v>
      </c>
      <c r="AA142" s="60" t="s">
        <v>877</v>
      </c>
      <c r="AB142" s="60">
        <v>139</v>
      </c>
      <c r="AC142" s="60" t="s">
        <v>148</v>
      </c>
      <c r="AD142" s="60" t="s">
        <v>153</v>
      </c>
      <c r="AE142" s="60" t="s">
        <v>150</v>
      </c>
      <c r="AF142" s="60">
        <v>514</v>
      </c>
      <c r="AG142" s="60" t="s">
        <v>896</v>
      </c>
      <c r="AH142" s="56"/>
      <c r="AI142" s="56"/>
      <c r="AJ142" s="56"/>
      <c r="AK142" s="56"/>
      <c r="AL142" s="56"/>
      <c r="AM142" s="56"/>
      <c r="AN142" s="56"/>
    </row>
    <row r="143" spans="1:40" ht="13.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60">
        <v>1</v>
      </c>
      <c r="AA143" s="60" t="s">
        <v>877</v>
      </c>
      <c r="AB143" s="60">
        <v>140</v>
      </c>
      <c r="AC143" s="60" t="s">
        <v>148</v>
      </c>
      <c r="AD143" s="60" t="s">
        <v>154</v>
      </c>
      <c r="AE143" s="60" t="s">
        <v>150</v>
      </c>
      <c r="AF143" s="60">
        <v>1312</v>
      </c>
      <c r="AG143" s="60" t="s">
        <v>896</v>
      </c>
      <c r="AH143" s="56"/>
      <c r="AI143" s="56"/>
      <c r="AJ143" s="56"/>
      <c r="AK143" s="56"/>
      <c r="AL143" s="56"/>
      <c r="AM143" s="56"/>
      <c r="AN143" s="56"/>
    </row>
    <row r="144" spans="1:40" ht="13.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60">
        <v>1</v>
      </c>
      <c r="AA144" s="60" t="s">
        <v>877</v>
      </c>
      <c r="AB144" s="60">
        <v>141</v>
      </c>
      <c r="AC144" s="60" t="s">
        <v>148</v>
      </c>
      <c r="AD144" s="60" t="s">
        <v>155</v>
      </c>
      <c r="AE144" s="60" t="s">
        <v>150</v>
      </c>
      <c r="AF144" s="60">
        <v>1008</v>
      </c>
      <c r="AG144" s="60" t="s">
        <v>896</v>
      </c>
      <c r="AH144" s="56"/>
      <c r="AI144" s="56"/>
      <c r="AJ144" s="56"/>
      <c r="AK144" s="56"/>
      <c r="AL144" s="56"/>
      <c r="AM144" s="56"/>
      <c r="AN144" s="56"/>
    </row>
    <row r="145" spans="1:40" ht="13.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60">
        <v>1</v>
      </c>
      <c r="AA145" s="60" t="s">
        <v>877</v>
      </c>
      <c r="AB145" s="60">
        <v>142</v>
      </c>
      <c r="AC145" s="60" t="s">
        <v>148</v>
      </c>
      <c r="AD145" s="60" t="s">
        <v>156</v>
      </c>
      <c r="AE145" s="60" t="s">
        <v>150</v>
      </c>
      <c r="AF145" s="60">
        <v>1778</v>
      </c>
      <c r="AG145" s="60" t="s">
        <v>896</v>
      </c>
      <c r="AH145" s="56"/>
      <c r="AI145" s="56"/>
      <c r="AJ145" s="56"/>
      <c r="AK145" s="56"/>
      <c r="AL145" s="56"/>
      <c r="AM145" s="56"/>
      <c r="AN145" s="56"/>
    </row>
    <row r="146" spans="1:40" ht="13.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60">
        <v>1</v>
      </c>
      <c r="AA146" s="60" t="s">
        <v>877</v>
      </c>
      <c r="AB146" s="60">
        <v>143</v>
      </c>
      <c r="AC146" s="60" t="s">
        <v>157</v>
      </c>
      <c r="AD146" s="60" t="s">
        <v>153</v>
      </c>
      <c r="AE146" s="60" t="s">
        <v>158</v>
      </c>
      <c r="AF146" s="60">
        <v>518</v>
      </c>
      <c r="AG146" s="60" t="s">
        <v>896</v>
      </c>
      <c r="AH146" s="56"/>
      <c r="AI146" s="56"/>
      <c r="AJ146" s="56"/>
      <c r="AK146" s="56"/>
      <c r="AL146" s="56"/>
      <c r="AM146" s="56"/>
      <c r="AN146" s="56"/>
    </row>
    <row r="147" spans="1:40" ht="13.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60">
        <v>1</v>
      </c>
      <c r="AA147" s="60" t="s">
        <v>877</v>
      </c>
      <c r="AB147" s="60">
        <v>144</v>
      </c>
      <c r="AC147" s="60" t="s">
        <v>157</v>
      </c>
      <c r="AD147" s="60" t="s">
        <v>155</v>
      </c>
      <c r="AE147" s="60" t="s">
        <v>158</v>
      </c>
      <c r="AF147" s="60">
        <v>1028</v>
      </c>
      <c r="AG147" s="60" t="s">
        <v>896</v>
      </c>
      <c r="AH147" s="56"/>
      <c r="AI147" s="56"/>
      <c r="AJ147" s="56"/>
      <c r="AK147" s="56"/>
      <c r="AL147" s="56"/>
      <c r="AM147" s="56"/>
      <c r="AN147" s="56"/>
    </row>
    <row r="148" spans="1:40" ht="13.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60">
        <v>1</v>
      </c>
      <c r="AA148" s="60" t="s">
        <v>877</v>
      </c>
      <c r="AB148" s="60">
        <v>145</v>
      </c>
      <c r="AC148" s="60" t="s">
        <v>159</v>
      </c>
      <c r="AD148" s="60" t="s">
        <v>160</v>
      </c>
      <c r="AE148" s="60" t="s">
        <v>904</v>
      </c>
      <c r="AF148" s="60">
        <v>4100</v>
      </c>
      <c r="AG148" s="60" t="s">
        <v>1061</v>
      </c>
      <c r="AH148" s="56"/>
      <c r="AI148" s="56"/>
      <c r="AJ148" s="56"/>
      <c r="AK148" s="56"/>
      <c r="AL148" s="56"/>
      <c r="AM148" s="56"/>
      <c r="AN148" s="56"/>
    </row>
    <row r="149" spans="1:40" ht="13.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60" t="s">
        <v>905</v>
      </c>
      <c r="AA149" s="60" t="s">
        <v>877</v>
      </c>
      <c r="AB149" s="60">
        <v>146</v>
      </c>
      <c r="AC149" s="60" t="s">
        <v>161</v>
      </c>
      <c r="AD149" s="60" t="s">
        <v>162</v>
      </c>
      <c r="AE149" s="60" t="s">
        <v>163</v>
      </c>
      <c r="AF149" s="60">
        <v>1500</v>
      </c>
      <c r="AG149" s="60" t="s">
        <v>901</v>
      </c>
      <c r="AH149" s="56"/>
      <c r="AI149" s="56"/>
      <c r="AJ149" s="56"/>
      <c r="AK149" s="56"/>
      <c r="AL149" s="56"/>
      <c r="AM149" s="56"/>
      <c r="AN149" s="56"/>
    </row>
    <row r="150" spans="1:40" ht="13.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60" t="s">
        <v>905</v>
      </c>
      <c r="AA150" s="60" t="s">
        <v>877</v>
      </c>
      <c r="AB150" s="60">
        <v>147</v>
      </c>
      <c r="AC150" s="60" t="s">
        <v>164</v>
      </c>
      <c r="AD150" s="60" t="s">
        <v>165</v>
      </c>
      <c r="AE150" s="60" t="s">
        <v>166</v>
      </c>
      <c r="AF150" s="60">
        <v>36150</v>
      </c>
      <c r="AG150" s="60" t="s">
        <v>1061</v>
      </c>
      <c r="AH150" s="56"/>
      <c r="AI150" s="56"/>
      <c r="AJ150" s="56"/>
      <c r="AK150" s="56"/>
      <c r="AL150" s="56"/>
      <c r="AM150" s="56"/>
      <c r="AN150" s="56"/>
    </row>
    <row r="151" spans="1:40" ht="13.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60" t="s">
        <v>905</v>
      </c>
      <c r="AA151" s="60" t="s">
        <v>877</v>
      </c>
      <c r="AB151" s="60">
        <v>148</v>
      </c>
      <c r="AC151" s="60" t="s">
        <v>167</v>
      </c>
      <c r="AD151" s="60" t="s">
        <v>168</v>
      </c>
      <c r="AE151" s="60" t="s">
        <v>169</v>
      </c>
      <c r="AF151" s="60">
        <v>760</v>
      </c>
      <c r="AG151" s="60" t="s">
        <v>891</v>
      </c>
      <c r="AH151" s="56"/>
      <c r="AI151" s="56"/>
      <c r="AJ151" s="56"/>
      <c r="AK151" s="56"/>
      <c r="AL151" s="56"/>
      <c r="AM151" s="56"/>
      <c r="AN151" s="56"/>
    </row>
    <row r="152" spans="1:40" ht="13.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60" t="s">
        <v>905</v>
      </c>
      <c r="AA152" s="60" t="s">
        <v>877</v>
      </c>
      <c r="AB152" s="60">
        <v>149</v>
      </c>
      <c r="AC152" s="60" t="s">
        <v>170</v>
      </c>
      <c r="AD152" s="60" t="s">
        <v>171</v>
      </c>
      <c r="AE152" s="60" t="s">
        <v>908</v>
      </c>
      <c r="AF152" s="60">
        <v>5670</v>
      </c>
      <c r="AG152" s="60" t="s">
        <v>891</v>
      </c>
      <c r="AH152" s="56"/>
      <c r="AI152" s="56"/>
      <c r="AJ152" s="56"/>
      <c r="AK152" s="56"/>
      <c r="AL152" s="56"/>
      <c r="AM152" s="56"/>
      <c r="AN152" s="56"/>
    </row>
    <row r="153" spans="1:40" ht="13.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60">
        <v>3</v>
      </c>
      <c r="AA153" s="60" t="s">
        <v>882</v>
      </c>
      <c r="AB153" s="60">
        <v>150</v>
      </c>
      <c r="AC153" s="60" t="s">
        <v>175</v>
      </c>
      <c r="AD153" s="60" t="s">
        <v>176</v>
      </c>
      <c r="AE153" s="60" t="s">
        <v>904</v>
      </c>
      <c r="AF153" s="60">
        <v>55</v>
      </c>
      <c r="AG153" s="60" t="s">
        <v>922</v>
      </c>
      <c r="AH153" s="56"/>
      <c r="AI153" s="56"/>
      <c r="AJ153" s="56"/>
      <c r="AK153" s="56"/>
      <c r="AL153" s="56"/>
      <c r="AM153" s="56"/>
      <c r="AN153" s="56"/>
    </row>
    <row r="154" spans="1:40" ht="13.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60">
        <v>6</v>
      </c>
      <c r="AA154" s="60" t="s">
        <v>887</v>
      </c>
      <c r="AB154" s="60">
        <v>151</v>
      </c>
      <c r="AC154" s="60" t="s">
        <v>177</v>
      </c>
      <c r="AD154" s="60"/>
      <c r="AE154" s="60" t="s">
        <v>183</v>
      </c>
      <c r="AF154" s="60">
        <v>1248</v>
      </c>
      <c r="AG154" s="60" t="s">
        <v>1061</v>
      </c>
      <c r="AH154" s="56"/>
      <c r="AI154" s="56"/>
      <c r="AJ154" s="56"/>
      <c r="AK154" s="56"/>
      <c r="AL154" s="56"/>
      <c r="AM154" s="56"/>
      <c r="AN154" s="56"/>
    </row>
    <row r="155" spans="1:40" ht="13.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60" t="s">
        <v>905</v>
      </c>
      <c r="AA155" s="60" t="s">
        <v>877</v>
      </c>
      <c r="AB155" s="60">
        <v>152</v>
      </c>
      <c r="AC155" s="60" t="s">
        <v>184</v>
      </c>
      <c r="AD155" s="60" t="s">
        <v>185</v>
      </c>
      <c r="AE155" s="60" t="s">
        <v>186</v>
      </c>
      <c r="AF155" s="60">
        <v>5270</v>
      </c>
      <c r="AG155" s="60" t="s">
        <v>891</v>
      </c>
      <c r="AH155" s="56"/>
      <c r="AI155" s="56"/>
      <c r="AJ155" s="56"/>
      <c r="AK155" s="56"/>
      <c r="AL155" s="56"/>
      <c r="AM155" s="56"/>
      <c r="AN155" s="56"/>
    </row>
    <row r="156" spans="1:40" ht="13.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60" t="s">
        <v>905</v>
      </c>
      <c r="AA156" s="60" t="s">
        <v>877</v>
      </c>
      <c r="AB156" s="60">
        <v>153</v>
      </c>
      <c r="AC156" s="60" t="s">
        <v>187</v>
      </c>
      <c r="AD156" s="60" t="s">
        <v>270</v>
      </c>
      <c r="AE156" s="60" t="s">
        <v>271</v>
      </c>
      <c r="AF156" s="60">
        <v>240</v>
      </c>
      <c r="AG156" s="60" t="s">
        <v>891</v>
      </c>
      <c r="AH156" s="56"/>
      <c r="AI156" s="56"/>
      <c r="AJ156" s="56"/>
      <c r="AK156" s="56"/>
      <c r="AL156" s="56"/>
      <c r="AM156" s="56"/>
      <c r="AN156" s="56"/>
    </row>
    <row r="157" spans="1:40" ht="13.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60">
        <v>3</v>
      </c>
      <c r="AA157" s="60" t="s">
        <v>882</v>
      </c>
      <c r="AB157" s="60">
        <v>154</v>
      </c>
      <c r="AC157" s="60" t="s">
        <v>272</v>
      </c>
      <c r="AD157" s="60" t="s">
        <v>273</v>
      </c>
      <c r="AE157" s="60" t="s">
        <v>916</v>
      </c>
      <c r="AF157" s="60">
        <v>228</v>
      </c>
      <c r="AG157" s="60" t="s">
        <v>913</v>
      </c>
      <c r="AH157" s="56"/>
      <c r="AI157" s="56"/>
      <c r="AJ157" s="56"/>
      <c r="AK157" s="56"/>
      <c r="AL157" s="56"/>
      <c r="AM157" s="56"/>
      <c r="AN157" s="56"/>
    </row>
    <row r="158" spans="1:40" ht="13.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60">
        <v>7</v>
      </c>
      <c r="AA158" s="60" t="s">
        <v>887</v>
      </c>
      <c r="AB158" s="60">
        <v>155</v>
      </c>
      <c r="AC158" s="60" t="s">
        <v>274</v>
      </c>
      <c r="AD158" s="60" t="s">
        <v>275</v>
      </c>
      <c r="AE158" s="60" t="s">
        <v>916</v>
      </c>
      <c r="AF158" s="60">
        <v>115</v>
      </c>
      <c r="AG158" s="60" t="s">
        <v>891</v>
      </c>
      <c r="AH158" s="56"/>
      <c r="AI158" s="56"/>
      <c r="AJ158" s="56"/>
      <c r="AK158" s="56"/>
      <c r="AL158" s="56"/>
      <c r="AM158" s="56"/>
      <c r="AN158" s="56"/>
    </row>
    <row r="159" spans="1:40" ht="13.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60">
        <v>7</v>
      </c>
      <c r="AA159" s="60" t="s">
        <v>887</v>
      </c>
      <c r="AB159" s="60">
        <v>156</v>
      </c>
      <c r="AC159" s="60" t="s">
        <v>274</v>
      </c>
      <c r="AD159" s="60" t="s">
        <v>276</v>
      </c>
      <c r="AE159" s="60" t="s">
        <v>916</v>
      </c>
      <c r="AF159" s="60">
        <v>150</v>
      </c>
      <c r="AG159" s="60" t="s">
        <v>931</v>
      </c>
      <c r="AH159" s="56"/>
      <c r="AI159" s="56"/>
      <c r="AJ159" s="56"/>
      <c r="AK159" s="56"/>
      <c r="AL159" s="56"/>
      <c r="AM159" s="56"/>
      <c r="AN159" s="56"/>
    </row>
    <row r="160" spans="1:40" ht="13.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60">
        <v>7</v>
      </c>
      <c r="AA160" s="60" t="s">
        <v>887</v>
      </c>
      <c r="AB160" s="60">
        <v>157</v>
      </c>
      <c r="AC160" s="60" t="s">
        <v>274</v>
      </c>
      <c r="AD160" s="60" t="s">
        <v>277</v>
      </c>
      <c r="AE160" s="60" t="s">
        <v>916</v>
      </c>
      <c r="AF160" s="60">
        <v>170</v>
      </c>
      <c r="AG160" s="60" t="s">
        <v>891</v>
      </c>
      <c r="AH160" s="56"/>
      <c r="AI160" s="56"/>
      <c r="AJ160" s="56"/>
      <c r="AK160" s="56"/>
      <c r="AL160" s="56"/>
      <c r="AM160" s="56"/>
      <c r="AN160" s="56"/>
    </row>
    <row r="161" spans="1:40" ht="13.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60">
        <v>7</v>
      </c>
      <c r="AA161" s="60" t="s">
        <v>887</v>
      </c>
      <c r="AB161" s="60">
        <v>158</v>
      </c>
      <c r="AC161" s="60" t="s">
        <v>278</v>
      </c>
      <c r="AD161" s="60" t="s">
        <v>279</v>
      </c>
      <c r="AE161" s="60" t="s">
        <v>916</v>
      </c>
      <c r="AF161" s="60">
        <v>270</v>
      </c>
      <c r="AG161" s="60" t="s">
        <v>931</v>
      </c>
      <c r="AH161" s="56"/>
      <c r="AI161" s="56"/>
      <c r="AJ161" s="56"/>
      <c r="AK161" s="56"/>
      <c r="AL161" s="56"/>
      <c r="AM161" s="56"/>
      <c r="AN161" s="56"/>
    </row>
    <row r="162" spans="1:40" ht="13.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60">
        <v>7</v>
      </c>
      <c r="AA162" s="60" t="s">
        <v>887</v>
      </c>
      <c r="AB162" s="60">
        <v>159</v>
      </c>
      <c r="AC162" s="60" t="s">
        <v>280</v>
      </c>
      <c r="AD162" s="60" t="s">
        <v>933</v>
      </c>
      <c r="AE162" s="60" t="s">
        <v>912</v>
      </c>
      <c r="AF162" s="60">
        <v>1150</v>
      </c>
      <c r="AG162" s="60" t="s">
        <v>931</v>
      </c>
      <c r="AH162" s="56"/>
      <c r="AI162" s="56"/>
      <c r="AJ162" s="56"/>
      <c r="AK162" s="56"/>
      <c r="AL162" s="56"/>
      <c r="AM162" s="56"/>
      <c r="AN162" s="56"/>
    </row>
    <row r="163" spans="1:40" ht="13.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60" t="s">
        <v>876</v>
      </c>
      <c r="AA163" s="60" t="s">
        <v>1019</v>
      </c>
      <c r="AB163" s="60">
        <v>160</v>
      </c>
      <c r="AC163" s="60" t="s">
        <v>281</v>
      </c>
      <c r="AD163" s="60" t="s">
        <v>282</v>
      </c>
      <c r="AE163" s="60" t="s">
        <v>283</v>
      </c>
      <c r="AF163" s="60">
        <v>1958</v>
      </c>
      <c r="AG163" s="60" t="s">
        <v>896</v>
      </c>
      <c r="AH163" s="56"/>
      <c r="AI163" s="56"/>
      <c r="AJ163" s="56"/>
      <c r="AK163" s="56"/>
      <c r="AL163" s="56"/>
      <c r="AM163" s="56"/>
      <c r="AN163" s="56"/>
    </row>
    <row r="164" spans="1:40" ht="13.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60" t="s">
        <v>876</v>
      </c>
      <c r="AA164" s="60" t="s">
        <v>1019</v>
      </c>
      <c r="AB164" s="60">
        <v>161</v>
      </c>
      <c r="AC164" s="60" t="s">
        <v>281</v>
      </c>
      <c r="AD164" s="60" t="s">
        <v>284</v>
      </c>
      <c r="AE164" s="60" t="s">
        <v>283</v>
      </c>
      <c r="AF164" s="60">
        <v>1486</v>
      </c>
      <c r="AG164" s="60" t="s">
        <v>896</v>
      </c>
      <c r="AH164" s="56"/>
      <c r="AI164" s="56"/>
      <c r="AJ164" s="56"/>
      <c r="AK164" s="56"/>
      <c r="AL164" s="56"/>
      <c r="AM164" s="56"/>
      <c r="AN164" s="56"/>
    </row>
    <row r="165" spans="1:40" ht="13.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60" t="s">
        <v>876</v>
      </c>
      <c r="AA165" s="60" t="s">
        <v>1019</v>
      </c>
      <c r="AB165" s="60">
        <v>162</v>
      </c>
      <c r="AC165" s="60" t="s">
        <v>281</v>
      </c>
      <c r="AD165" s="60" t="s">
        <v>285</v>
      </c>
      <c r="AE165" s="60" t="s">
        <v>286</v>
      </c>
      <c r="AF165" s="60">
        <v>948</v>
      </c>
      <c r="AG165" s="60" t="s">
        <v>896</v>
      </c>
      <c r="AH165" s="56"/>
      <c r="AI165" s="56"/>
      <c r="AJ165" s="56"/>
      <c r="AK165" s="56"/>
      <c r="AL165" s="56"/>
      <c r="AM165" s="56"/>
      <c r="AN165" s="56"/>
    </row>
    <row r="166" spans="1:40" ht="13.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60" t="s">
        <v>876</v>
      </c>
      <c r="AA166" s="60" t="s">
        <v>1019</v>
      </c>
      <c r="AB166" s="60">
        <v>163</v>
      </c>
      <c r="AC166" s="60" t="s">
        <v>281</v>
      </c>
      <c r="AD166" s="60" t="s">
        <v>287</v>
      </c>
      <c r="AE166" s="60" t="s">
        <v>286</v>
      </c>
      <c r="AF166" s="60">
        <v>958</v>
      </c>
      <c r="AG166" s="60" t="s">
        <v>896</v>
      </c>
      <c r="AH166" s="56"/>
      <c r="AI166" s="56"/>
      <c r="AJ166" s="56"/>
      <c r="AK166" s="56"/>
      <c r="AL166" s="56"/>
      <c r="AM166" s="56"/>
      <c r="AN166" s="56"/>
    </row>
    <row r="167" spans="1:40" ht="13.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60">
        <v>7</v>
      </c>
      <c r="AA167" s="60" t="s">
        <v>887</v>
      </c>
      <c r="AB167" s="60">
        <v>164</v>
      </c>
      <c r="AC167" s="60" t="s">
        <v>288</v>
      </c>
      <c r="AD167" s="60" t="s">
        <v>289</v>
      </c>
      <c r="AE167" s="60" t="s">
        <v>904</v>
      </c>
      <c r="AF167" s="60">
        <v>430</v>
      </c>
      <c r="AG167" s="60" t="s">
        <v>931</v>
      </c>
      <c r="AH167" s="56"/>
      <c r="AI167" s="56"/>
      <c r="AJ167" s="56"/>
      <c r="AK167" s="56"/>
      <c r="AL167" s="56"/>
      <c r="AM167" s="56"/>
      <c r="AN167" s="56"/>
    </row>
    <row r="168" spans="1:40" ht="13.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60" t="s">
        <v>876</v>
      </c>
      <c r="AA168" s="60" t="s">
        <v>877</v>
      </c>
      <c r="AB168" s="60">
        <v>165</v>
      </c>
      <c r="AC168" s="60" t="s">
        <v>291</v>
      </c>
      <c r="AD168" s="60" t="s">
        <v>292</v>
      </c>
      <c r="AE168" s="60" t="s">
        <v>916</v>
      </c>
      <c r="AF168" s="60">
        <v>628</v>
      </c>
      <c r="AG168" s="60" t="s">
        <v>896</v>
      </c>
      <c r="AH168" s="56"/>
      <c r="AI168" s="56"/>
      <c r="AJ168" s="56"/>
      <c r="AK168" s="56"/>
      <c r="AL168" s="56"/>
      <c r="AM168" s="56"/>
      <c r="AN168" s="56"/>
    </row>
    <row r="169" spans="1:40" ht="13.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60" t="s">
        <v>876</v>
      </c>
      <c r="AA169" s="60" t="s">
        <v>877</v>
      </c>
      <c r="AB169" s="60">
        <v>166</v>
      </c>
      <c r="AC169" s="60" t="s">
        <v>291</v>
      </c>
      <c r="AD169" s="60" t="s">
        <v>293</v>
      </c>
      <c r="AE169" s="60" t="s">
        <v>916</v>
      </c>
      <c r="AF169" s="60">
        <v>627</v>
      </c>
      <c r="AG169" s="60" t="s">
        <v>896</v>
      </c>
      <c r="AH169" s="56"/>
      <c r="AI169" s="56"/>
      <c r="AJ169" s="56"/>
      <c r="AK169" s="56"/>
      <c r="AL169" s="56"/>
      <c r="AM169" s="56"/>
      <c r="AN169" s="56"/>
    </row>
    <row r="170" spans="1:40" ht="13.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60" t="s">
        <v>892</v>
      </c>
      <c r="AA170" s="60" t="s">
        <v>877</v>
      </c>
      <c r="AB170" s="60">
        <v>167</v>
      </c>
      <c r="AC170" s="60" t="s">
        <v>291</v>
      </c>
      <c r="AD170" s="60" t="s">
        <v>294</v>
      </c>
      <c r="AE170" s="60" t="s">
        <v>299</v>
      </c>
      <c r="AF170" s="60">
        <v>2400</v>
      </c>
      <c r="AG170" s="60" t="s">
        <v>901</v>
      </c>
      <c r="AH170" s="56"/>
      <c r="AI170" s="56"/>
      <c r="AJ170" s="56"/>
      <c r="AK170" s="56"/>
      <c r="AL170" s="56"/>
      <c r="AM170" s="56"/>
      <c r="AN170" s="56"/>
    </row>
    <row r="171" spans="1:40" ht="13.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60">
        <v>7</v>
      </c>
      <c r="AA171" s="60" t="s">
        <v>887</v>
      </c>
      <c r="AB171" s="60">
        <v>168</v>
      </c>
      <c r="AC171" s="60" t="s">
        <v>300</v>
      </c>
      <c r="AD171" s="60" t="s">
        <v>930</v>
      </c>
      <c r="AE171" s="60" t="s">
        <v>916</v>
      </c>
      <c r="AF171" s="60">
        <v>800</v>
      </c>
      <c r="AG171" s="60" t="s">
        <v>931</v>
      </c>
      <c r="AH171" s="56"/>
      <c r="AI171" s="56"/>
      <c r="AJ171" s="56"/>
      <c r="AK171" s="56"/>
      <c r="AL171" s="56"/>
      <c r="AM171" s="56"/>
      <c r="AN171" s="56"/>
    </row>
    <row r="172" spans="1:40" ht="13.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60">
        <v>4</v>
      </c>
      <c r="AA172" s="60" t="s">
        <v>1019</v>
      </c>
      <c r="AB172" s="60">
        <v>169</v>
      </c>
      <c r="AC172" s="60" t="s">
        <v>301</v>
      </c>
      <c r="AD172" s="60"/>
      <c r="AE172" s="60" t="s">
        <v>904</v>
      </c>
      <c r="AF172" s="60">
        <v>75</v>
      </c>
      <c r="AG172" s="60" t="s">
        <v>891</v>
      </c>
      <c r="AH172" s="56"/>
      <c r="AI172" s="56"/>
      <c r="AJ172" s="56"/>
      <c r="AK172" s="56"/>
      <c r="AL172" s="56"/>
      <c r="AM172" s="56"/>
      <c r="AN172" s="56"/>
    </row>
    <row r="173" spans="1:40" ht="13.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60">
        <v>3</v>
      </c>
      <c r="AA173" s="60" t="s">
        <v>882</v>
      </c>
      <c r="AB173" s="60">
        <v>170</v>
      </c>
      <c r="AC173" s="60" t="s">
        <v>302</v>
      </c>
      <c r="AD173" s="60" t="s">
        <v>303</v>
      </c>
      <c r="AE173" s="60" t="s">
        <v>304</v>
      </c>
      <c r="AF173" s="60">
        <v>2915</v>
      </c>
      <c r="AG173" s="60" t="s">
        <v>922</v>
      </c>
      <c r="AH173" s="56"/>
      <c r="AI173" s="56"/>
      <c r="AJ173" s="56"/>
      <c r="AK173" s="56"/>
      <c r="AL173" s="56"/>
      <c r="AM173" s="56"/>
      <c r="AN173" s="56"/>
    </row>
    <row r="174" spans="1:40" ht="13.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60" t="s">
        <v>905</v>
      </c>
      <c r="AA174" s="60" t="s">
        <v>877</v>
      </c>
      <c r="AB174" s="60">
        <v>171</v>
      </c>
      <c r="AC174" s="60" t="s">
        <v>305</v>
      </c>
      <c r="AD174" s="60"/>
      <c r="AE174" s="60" t="s">
        <v>306</v>
      </c>
      <c r="AF174" s="60">
        <v>270</v>
      </c>
      <c r="AG174" s="60" t="s">
        <v>891</v>
      </c>
      <c r="AH174" s="56"/>
      <c r="AI174" s="56"/>
      <c r="AJ174" s="56"/>
      <c r="AK174" s="56"/>
      <c r="AL174" s="56"/>
      <c r="AM174" s="56"/>
      <c r="AN174" s="56"/>
    </row>
    <row r="175" spans="1:40" ht="13.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60">
        <v>3</v>
      </c>
      <c r="AA175" s="60" t="s">
        <v>882</v>
      </c>
      <c r="AB175" s="60">
        <v>172</v>
      </c>
      <c r="AC175" s="60" t="s">
        <v>307</v>
      </c>
      <c r="AD175" s="60" t="s">
        <v>308</v>
      </c>
      <c r="AE175" s="60" t="s">
        <v>310</v>
      </c>
      <c r="AF175" s="60">
        <v>478</v>
      </c>
      <c r="AG175" s="60" t="s">
        <v>922</v>
      </c>
      <c r="AH175" s="56"/>
      <c r="AI175" s="56"/>
      <c r="AJ175" s="56"/>
      <c r="AK175" s="56"/>
      <c r="AL175" s="56"/>
      <c r="AM175" s="56"/>
      <c r="AN175" s="56"/>
    </row>
    <row r="176" spans="1:40" ht="13.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60">
        <v>6</v>
      </c>
      <c r="AA176" s="60" t="s">
        <v>887</v>
      </c>
      <c r="AB176" s="60">
        <v>173</v>
      </c>
      <c r="AC176" s="60" t="s">
        <v>311</v>
      </c>
      <c r="AD176" s="60" t="s">
        <v>312</v>
      </c>
      <c r="AE176" s="60" t="s">
        <v>916</v>
      </c>
      <c r="AF176" s="60">
        <v>284</v>
      </c>
      <c r="AG176" s="60" t="s">
        <v>913</v>
      </c>
      <c r="AH176" s="56"/>
      <c r="AI176" s="56"/>
      <c r="AJ176" s="56"/>
      <c r="AK176" s="56"/>
      <c r="AL176" s="56"/>
      <c r="AM176" s="56"/>
      <c r="AN176" s="56"/>
    </row>
    <row r="177" spans="1:40" ht="13.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60">
        <v>12</v>
      </c>
      <c r="AA177" s="60" t="s">
        <v>313</v>
      </c>
      <c r="AB177" s="60">
        <v>174</v>
      </c>
      <c r="AC177" s="60" t="s">
        <v>314</v>
      </c>
      <c r="AD177" s="60" t="s">
        <v>315</v>
      </c>
      <c r="AE177" s="60" t="s">
        <v>916</v>
      </c>
      <c r="AF177" s="60">
        <v>50</v>
      </c>
      <c r="AG177" s="60" t="s">
        <v>316</v>
      </c>
      <c r="AH177" s="56"/>
      <c r="AI177" s="56"/>
      <c r="AJ177" s="56"/>
      <c r="AK177" s="56"/>
      <c r="AL177" s="56"/>
      <c r="AM177" s="56"/>
      <c r="AN177" s="56"/>
    </row>
    <row r="178" spans="1:40" ht="13.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60">
        <v>12</v>
      </c>
      <c r="AA178" s="60" t="s">
        <v>313</v>
      </c>
      <c r="AB178" s="60">
        <v>175</v>
      </c>
      <c r="AC178" s="60" t="s">
        <v>314</v>
      </c>
      <c r="AD178" s="60" t="s">
        <v>317</v>
      </c>
      <c r="AE178" s="60" t="s">
        <v>916</v>
      </c>
      <c r="AF178" s="60">
        <v>150</v>
      </c>
      <c r="AG178" s="60" t="s">
        <v>318</v>
      </c>
      <c r="AH178" s="56"/>
      <c r="AI178" s="56"/>
      <c r="AJ178" s="56"/>
      <c r="AK178" s="56"/>
      <c r="AL178" s="56"/>
      <c r="AM178" s="56"/>
      <c r="AN178" s="56"/>
    </row>
    <row r="179" spans="1:40" ht="13.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60">
        <v>12</v>
      </c>
      <c r="AA179" s="60" t="s">
        <v>313</v>
      </c>
      <c r="AB179" s="60">
        <v>176</v>
      </c>
      <c r="AC179" s="60" t="s">
        <v>314</v>
      </c>
      <c r="AD179" s="60" t="s">
        <v>319</v>
      </c>
      <c r="AE179" s="60" t="s">
        <v>916</v>
      </c>
      <c r="AF179" s="60">
        <v>80</v>
      </c>
      <c r="AG179" s="60" t="s">
        <v>316</v>
      </c>
      <c r="AH179" s="56"/>
      <c r="AI179" s="56"/>
      <c r="AJ179" s="56"/>
      <c r="AK179" s="56"/>
      <c r="AL179" s="56"/>
      <c r="AM179" s="56"/>
      <c r="AN179" s="56"/>
    </row>
    <row r="180" spans="1:40" ht="13.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60">
        <v>3</v>
      </c>
      <c r="AA180" s="60" t="s">
        <v>882</v>
      </c>
      <c r="AB180" s="60">
        <v>177</v>
      </c>
      <c r="AC180" s="60" t="s">
        <v>320</v>
      </c>
      <c r="AD180" s="60" t="s">
        <v>321</v>
      </c>
      <c r="AE180" s="60" t="s">
        <v>890</v>
      </c>
      <c r="AF180" s="60">
        <v>238</v>
      </c>
      <c r="AG180" s="60" t="s">
        <v>922</v>
      </c>
      <c r="AH180" s="56"/>
      <c r="AI180" s="56"/>
      <c r="AJ180" s="56"/>
      <c r="AK180" s="56"/>
      <c r="AL180" s="56"/>
      <c r="AM180" s="56"/>
      <c r="AN180" s="56"/>
    </row>
    <row r="181" spans="1:40" ht="13.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60">
        <v>3</v>
      </c>
      <c r="AA181" s="60" t="s">
        <v>882</v>
      </c>
      <c r="AB181" s="60">
        <v>178</v>
      </c>
      <c r="AC181" s="60" t="s">
        <v>320</v>
      </c>
      <c r="AD181" s="60" t="s">
        <v>322</v>
      </c>
      <c r="AE181" s="60" t="s">
        <v>323</v>
      </c>
      <c r="AF181" s="60">
        <v>438</v>
      </c>
      <c r="AG181" s="60" t="s">
        <v>922</v>
      </c>
      <c r="AH181" s="56"/>
      <c r="AI181" s="56"/>
      <c r="AJ181" s="56"/>
      <c r="AK181" s="56"/>
      <c r="AL181" s="56"/>
      <c r="AM181" s="56"/>
      <c r="AN181" s="56"/>
    </row>
    <row r="182" spans="1:40" ht="13.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60">
        <v>3</v>
      </c>
      <c r="AA182" s="60" t="s">
        <v>882</v>
      </c>
      <c r="AB182" s="60">
        <v>179</v>
      </c>
      <c r="AC182" s="60" t="s">
        <v>320</v>
      </c>
      <c r="AD182" s="60" t="s">
        <v>324</v>
      </c>
      <c r="AE182" s="60" t="s">
        <v>325</v>
      </c>
      <c r="AF182" s="60">
        <v>591</v>
      </c>
      <c r="AG182" s="60" t="s">
        <v>922</v>
      </c>
      <c r="AH182" s="56"/>
      <c r="AI182" s="56"/>
      <c r="AJ182" s="56"/>
      <c r="AK182" s="56"/>
      <c r="AL182" s="56"/>
      <c r="AM182" s="56"/>
      <c r="AN182" s="56"/>
    </row>
    <row r="183" spans="1:40" ht="13.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60">
        <v>3</v>
      </c>
      <c r="AA183" s="60" t="s">
        <v>882</v>
      </c>
      <c r="AB183" s="60">
        <v>180</v>
      </c>
      <c r="AC183" s="60" t="s">
        <v>320</v>
      </c>
      <c r="AD183" s="60" t="s">
        <v>326</v>
      </c>
      <c r="AE183" s="60" t="s">
        <v>330</v>
      </c>
      <c r="AF183" s="60">
        <v>741</v>
      </c>
      <c r="AG183" s="60" t="s">
        <v>886</v>
      </c>
      <c r="AH183" s="56"/>
      <c r="AI183" s="56"/>
      <c r="AJ183" s="56"/>
      <c r="AK183" s="56"/>
      <c r="AL183" s="56"/>
      <c r="AM183" s="56"/>
      <c r="AN183" s="56"/>
    </row>
    <row r="184" spans="1:40" ht="13.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60">
        <v>3</v>
      </c>
      <c r="AA184" s="60" t="s">
        <v>882</v>
      </c>
      <c r="AB184" s="60">
        <v>181</v>
      </c>
      <c r="AC184" s="60" t="s">
        <v>331</v>
      </c>
      <c r="AD184" s="60" t="s">
        <v>332</v>
      </c>
      <c r="AE184" s="60" t="s">
        <v>904</v>
      </c>
      <c r="AF184" s="60">
        <v>595</v>
      </c>
      <c r="AG184" s="60" t="s">
        <v>922</v>
      </c>
      <c r="AH184" s="56"/>
      <c r="AI184" s="56"/>
      <c r="AJ184" s="56"/>
      <c r="AK184" s="56"/>
      <c r="AL184" s="56"/>
      <c r="AM184" s="56"/>
      <c r="AN184" s="56"/>
    </row>
    <row r="185" spans="1:40" ht="13.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60">
        <v>3</v>
      </c>
      <c r="AA185" s="60" t="s">
        <v>882</v>
      </c>
      <c r="AB185" s="60">
        <v>182</v>
      </c>
      <c r="AC185" s="60" t="s">
        <v>333</v>
      </c>
      <c r="AD185" s="60"/>
      <c r="AE185" s="60" t="s">
        <v>916</v>
      </c>
      <c r="AF185" s="60">
        <v>463</v>
      </c>
      <c r="AG185" s="60" t="s">
        <v>913</v>
      </c>
      <c r="AH185" s="56"/>
      <c r="AI185" s="56"/>
      <c r="AJ185" s="56"/>
      <c r="AK185" s="56"/>
      <c r="AL185" s="56"/>
      <c r="AM185" s="56"/>
      <c r="AN185" s="56"/>
    </row>
    <row r="186" spans="1:40" ht="13.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60">
        <v>1</v>
      </c>
      <c r="AA186" s="60" t="s">
        <v>877</v>
      </c>
      <c r="AB186" s="60">
        <v>183</v>
      </c>
      <c r="AC186" s="60" t="s">
        <v>334</v>
      </c>
      <c r="AD186" s="60" t="s">
        <v>335</v>
      </c>
      <c r="AE186" s="60" t="s">
        <v>912</v>
      </c>
      <c r="AF186" s="60">
        <v>65</v>
      </c>
      <c r="AG186" s="60" t="s">
        <v>901</v>
      </c>
      <c r="AH186" s="56"/>
      <c r="AI186" s="56"/>
      <c r="AJ186" s="56"/>
      <c r="AK186" s="56"/>
      <c r="AL186" s="56"/>
      <c r="AM186" s="56"/>
      <c r="AN186" s="56"/>
    </row>
    <row r="187" spans="1:40" ht="13.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60">
        <v>1</v>
      </c>
      <c r="AA187" s="60" t="s">
        <v>877</v>
      </c>
      <c r="AB187" s="60">
        <v>184</v>
      </c>
      <c r="AC187" s="60" t="s">
        <v>336</v>
      </c>
      <c r="AD187" s="60" t="s">
        <v>337</v>
      </c>
      <c r="AE187" s="60" t="s">
        <v>890</v>
      </c>
      <c r="AF187" s="60">
        <v>1575</v>
      </c>
      <c r="AG187" s="60" t="s">
        <v>901</v>
      </c>
      <c r="AH187" s="56"/>
      <c r="AI187" s="56"/>
      <c r="AJ187" s="56"/>
      <c r="AK187" s="56"/>
      <c r="AL187" s="56"/>
      <c r="AM187" s="56"/>
      <c r="AN187" s="56"/>
    </row>
    <row r="188" spans="1:40" ht="13.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60">
        <v>1</v>
      </c>
      <c r="AA188" s="60" t="s">
        <v>877</v>
      </c>
      <c r="AB188" s="60">
        <v>185</v>
      </c>
      <c r="AC188" s="60" t="s">
        <v>338</v>
      </c>
      <c r="AD188" s="60" t="s">
        <v>339</v>
      </c>
      <c r="AE188" s="60" t="s">
        <v>340</v>
      </c>
      <c r="AF188" s="60">
        <v>110</v>
      </c>
      <c r="AG188" s="60" t="s">
        <v>901</v>
      </c>
      <c r="AH188" s="56"/>
      <c r="AI188" s="56"/>
      <c r="AJ188" s="56"/>
      <c r="AK188" s="56"/>
      <c r="AL188" s="56"/>
      <c r="AM188" s="56"/>
      <c r="AN188" s="56"/>
    </row>
    <row r="189" spans="1:40" ht="13.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60">
        <v>1</v>
      </c>
      <c r="AA189" s="60" t="s">
        <v>877</v>
      </c>
      <c r="AB189" s="60">
        <v>186</v>
      </c>
      <c r="AC189" s="60" t="s">
        <v>338</v>
      </c>
      <c r="AD189" s="60" t="s">
        <v>341</v>
      </c>
      <c r="AE189" s="60" t="s">
        <v>340</v>
      </c>
      <c r="AF189" s="60">
        <v>90</v>
      </c>
      <c r="AG189" s="60" t="s">
        <v>901</v>
      </c>
      <c r="AH189" s="56"/>
      <c r="AI189" s="56"/>
      <c r="AJ189" s="56"/>
      <c r="AK189" s="56"/>
      <c r="AL189" s="56"/>
      <c r="AM189" s="56"/>
      <c r="AN189" s="56"/>
    </row>
    <row r="190" spans="1:40" ht="13.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60">
        <v>1</v>
      </c>
      <c r="AA190" s="60" t="s">
        <v>877</v>
      </c>
      <c r="AB190" s="60">
        <v>187</v>
      </c>
      <c r="AC190" s="60" t="s">
        <v>338</v>
      </c>
      <c r="AD190" s="60" t="s">
        <v>342</v>
      </c>
      <c r="AE190" s="60" t="s">
        <v>158</v>
      </c>
      <c r="AF190" s="60">
        <v>100</v>
      </c>
      <c r="AG190" s="60" t="s">
        <v>901</v>
      </c>
      <c r="AH190" s="56"/>
      <c r="AI190" s="56"/>
      <c r="AJ190" s="56"/>
      <c r="AK190" s="56"/>
      <c r="AL190" s="56"/>
      <c r="AM190" s="56"/>
      <c r="AN190" s="56"/>
    </row>
    <row r="191" spans="1:40" ht="13.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60" t="s">
        <v>344</v>
      </c>
      <c r="AA191" s="60" t="s">
        <v>877</v>
      </c>
      <c r="AB191" s="60">
        <v>188</v>
      </c>
      <c r="AC191" s="60" t="s">
        <v>345</v>
      </c>
      <c r="AD191" s="60" t="s">
        <v>346</v>
      </c>
      <c r="AE191" s="60" t="s">
        <v>885</v>
      </c>
      <c r="AF191" s="60">
        <v>5000</v>
      </c>
      <c r="AG191" s="60" t="s">
        <v>901</v>
      </c>
      <c r="AH191" s="56"/>
      <c r="AI191" s="56"/>
      <c r="AJ191" s="56"/>
      <c r="AK191" s="56"/>
      <c r="AL191" s="56"/>
      <c r="AM191" s="56"/>
      <c r="AN191" s="56"/>
    </row>
    <row r="192" spans="1:40" ht="13.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60" t="s">
        <v>876</v>
      </c>
      <c r="AA192" s="60" t="s">
        <v>877</v>
      </c>
      <c r="AB192" s="60">
        <v>189</v>
      </c>
      <c r="AC192" s="60" t="s">
        <v>347</v>
      </c>
      <c r="AD192" s="60" t="s">
        <v>348</v>
      </c>
      <c r="AE192" s="60" t="s">
        <v>349</v>
      </c>
      <c r="AF192" s="60">
        <v>400</v>
      </c>
      <c r="AG192" s="60" t="s">
        <v>901</v>
      </c>
      <c r="AH192" s="56"/>
      <c r="AI192" s="56"/>
      <c r="AJ192" s="56"/>
      <c r="AK192" s="56"/>
      <c r="AL192" s="56"/>
      <c r="AM192" s="56"/>
      <c r="AN192" s="56"/>
    </row>
    <row r="193" spans="1:40" ht="13.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60" t="s">
        <v>876</v>
      </c>
      <c r="AA193" s="60" t="s">
        <v>877</v>
      </c>
      <c r="AB193" s="60">
        <v>190</v>
      </c>
      <c r="AC193" s="60" t="s">
        <v>350</v>
      </c>
      <c r="AD193" s="60" t="s">
        <v>351</v>
      </c>
      <c r="AE193" s="60" t="s">
        <v>352</v>
      </c>
      <c r="AF193" s="60">
        <v>540</v>
      </c>
      <c r="AG193" s="60" t="s">
        <v>901</v>
      </c>
      <c r="AH193" s="56"/>
      <c r="AI193" s="56"/>
      <c r="AJ193" s="56"/>
      <c r="AK193" s="56"/>
      <c r="AL193" s="56"/>
      <c r="AM193" s="56"/>
      <c r="AN193" s="56"/>
    </row>
    <row r="194" spans="1:40" ht="13.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60">
        <v>3</v>
      </c>
      <c r="AA194" s="60" t="s">
        <v>882</v>
      </c>
      <c r="AB194" s="60">
        <v>191</v>
      </c>
      <c r="AC194" s="60" t="s">
        <v>353</v>
      </c>
      <c r="AD194" s="60" t="s">
        <v>354</v>
      </c>
      <c r="AE194" s="60" t="s">
        <v>904</v>
      </c>
      <c r="AF194" s="60">
        <v>1800</v>
      </c>
      <c r="AG194" s="60" t="s">
        <v>886</v>
      </c>
      <c r="AH194" s="56"/>
      <c r="AI194" s="56"/>
      <c r="AJ194" s="56"/>
      <c r="AK194" s="56"/>
      <c r="AL194" s="56"/>
      <c r="AM194" s="56"/>
      <c r="AN194" s="56"/>
    </row>
    <row r="195" spans="1:40" ht="13.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60">
        <v>3</v>
      </c>
      <c r="AA195" s="60" t="s">
        <v>882</v>
      </c>
      <c r="AB195" s="60">
        <v>192</v>
      </c>
      <c r="AC195" s="60" t="s">
        <v>355</v>
      </c>
      <c r="AD195" s="60" t="s">
        <v>356</v>
      </c>
      <c r="AE195" s="60" t="s">
        <v>916</v>
      </c>
      <c r="AF195" s="60">
        <v>8500</v>
      </c>
      <c r="AG195" s="60" t="s">
        <v>886</v>
      </c>
      <c r="AH195" s="56"/>
      <c r="AI195" s="56"/>
      <c r="AJ195" s="56"/>
      <c r="AK195" s="56"/>
      <c r="AL195" s="56"/>
      <c r="AM195" s="56"/>
      <c r="AN195" s="56"/>
    </row>
    <row r="196" spans="1:40" ht="13.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60">
        <v>1</v>
      </c>
      <c r="AA196" s="60" t="s">
        <v>877</v>
      </c>
      <c r="AB196" s="60">
        <v>193</v>
      </c>
      <c r="AC196" s="60" t="s">
        <v>357</v>
      </c>
      <c r="AD196" s="60" t="s">
        <v>358</v>
      </c>
      <c r="AE196" s="60" t="s">
        <v>946</v>
      </c>
      <c r="AF196" s="60">
        <v>328</v>
      </c>
      <c r="AG196" s="60" t="s">
        <v>896</v>
      </c>
      <c r="AH196" s="56"/>
      <c r="AI196" s="56"/>
      <c r="AJ196" s="56"/>
      <c r="AK196" s="56"/>
      <c r="AL196" s="56"/>
      <c r="AM196" s="56"/>
      <c r="AN196" s="56"/>
    </row>
    <row r="197" spans="1:40" ht="13.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60" t="s">
        <v>876</v>
      </c>
      <c r="AA197" s="60" t="s">
        <v>877</v>
      </c>
      <c r="AB197" s="60">
        <v>194</v>
      </c>
      <c r="AC197" s="60" t="s">
        <v>359</v>
      </c>
      <c r="AD197" s="60" t="s">
        <v>360</v>
      </c>
      <c r="AE197" s="60" t="s">
        <v>997</v>
      </c>
      <c r="AF197" s="60">
        <v>5543</v>
      </c>
      <c r="AG197" s="60" t="s">
        <v>896</v>
      </c>
      <c r="AH197" s="56"/>
      <c r="AI197" s="56"/>
      <c r="AJ197" s="56"/>
      <c r="AK197" s="56"/>
      <c r="AL197" s="56"/>
      <c r="AM197" s="56"/>
      <c r="AN197" s="56"/>
    </row>
    <row r="198" spans="1:40" ht="13.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60">
        <v>1</v>
      </c>
      <c r="AA198" s="60" t="s">
        <v>877</v>
      </c>
      <c r="AB198" s="60">
        <v>195</v>
      </c>
      <c r="AC198" s="60" t="s">
        <v>361</v>
      </c>
      <c r="AD198" s="60" t="s">
        <v>362</v>
      </c>
      <c r="AE198" s="60" t="s">
        <v>363</v>
      </c>
      <c r="AF198" s="60">
        <v>1478</v>
      </c>
      <c r="AG198" s="60" t="s">
        <v>896</v>
      </c>
      <c r="AH198" s="56"/>
      <c r="AI198" s="56"/>
      <c r="AJ198" s="56"/>
      <c r="AK198" s="56"/>
      <c r="AL198" s="56"/>
      <c r="AM198" s="56"/>
      <c r="AN198" s="56"/>
    </row>
    <row r="199" spans="1:40" ht="13.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60" t="s">
        <v>876</v>
      </c>
      <c r="AA199" s="60" t="s">
        <v>877</v>
      </c>
      <c r="AB199" s="60">
        <v>196</v>
      </c>
      <c r="AC199" s="60" t="s">
        <v>361</v>
      </c>
      <c r="AD199" s="60" t="s">
        <v>364</v>
      </c>
      <c r="AE199" s="60" t="s">
        <v>365</v>
      </c>
      <c r="AF199" s="60">
        <v>93</v>
      </c>
      <c r="AG199" s="60" t="s">
        <v>896</v>
      </c>
      <c r="AH199" s="56"/>
      <c r="AI199" s="56"/>
      <c r="AJ199" s="56"/>
      <c r="AK199" s="56"/>
      <c r="AL199" s="56"/>
      <c r="AM199" s="56"/>
      <c r="AN199" s="56"/>
    </row>
    <row r="200" spans="1:40" ht="13.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60" t="s">
        <v>905</v>
      </c>
      <c r="AA200" s="60" t="s">
        <v>877</v>
      </c>
      <c r="AB200" s="60">
        <v>197</v>
      </c>
      <c r="AC200" s="60" t="s">
        <v>366</v>
      </c>
      <c r="AD200" s="60" t="s">
        <v>367</v>
      </c>
      <c r="AE200" s="60" t="s">
        <v>368</v>
      </c>
      <c r="AF200" s="60">
        <v>305</v>
      </c>
      <c r="AG200" s="60" t="s">
        <v>891</v>
      </c>
      <c r="AH200" s="56"/>
      <c r="AI200" s="56"/>
      <c r="AJ200" s="56"/>
      <c r="AK200" s="56"/>
      <c r="AL200" s="56"/>
      <c r="AM200" s="56"/>
      <c r="AN200" s="56"/>
    </row>
    <row r="201" spans="1:40" ht="13.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60" t="s">
        <v>369</v>
      </c>
      <c r="AA201" s="60" t="s">
        <v>887</v>
      </c>
      <c r="AB201" s="60">
        <v>198</v>
      </c>
      <c r="AC201" s="60" t="s">
        <v>370</v>
      </c>
      <c r="AD201" s="60"/>
      <c r="AE201" s="60" t="s">
        <v>371</v>
      </c>
      <c r="AF201" s="60">
        <v>630</v>
      </c>
      <c r="AG201" s="60" t="s">
        <v>919</v>
      </c>
      <c r="AH201" s="56"/>
      <c r="AI201" s="56"/>
      <c r="AJ201" s="56"/>
      <c r="AK201" s="56"/>
      <c r="AL201" s="56"/>
      <c r="AM201" s="56"/>
      <c r="AN201" s="56"/>
    </row>
    <row r="202" spans="1:40" ht="13.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60">
        <v>11</v>
      </c>
      <c r="AA202" s="60" t="s">
        <v>998</v>
      </c>
      <c r="AB202" s="60">
        <v>199</v>
      </c>
      <c r="AC202" s="60" t="s">
        <v>372</v>
      </c>
      <c r="AD202" s="60" t="s">
        <v>373</v>
      </c>
      <c r="AE202" s="60" t="s">
        <v>874</v>
      </c>
      <c r="AF202" s="60">
        <v>310</v>
      </c>
      <c r="AG202" s="60" t="s">
        <v>875</v>
      </c>
      <c r="AH202" s="56"/>
      <c r="AI202" s="56"/>
      <c r="AJ202" s="56"/>
      <c r="AK202" s="56"/>
      <c r="AL202" s="56"/>
      <c r="AM202" s="56"/>
      <c r="AN202" s="56"/>
    </row>
    <row r="203" spans="1:40" ht="13.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60">
        <v>6</v>
      </c>
      <c r="AA203" s="60" t="s">
        <v>887</v>
      </c>
      <c r="AB203" s="60">
        <v>200</v>
      </c>
      <c r="AC203" s="60" t="s">
        <v>374</v>
      </c>
      <c r="AD203" s="60" t="s">
        <v>375</v>
      </c>
      <c r="AE203" s="60" t="s">
        <v>904</v>
      </c>
      <c r="AF203" s="60">
        <v>3500</v>
      </c>
      <c r="AG203" s="60" t="s">
        <v>1061</v>
      </c>
      <c r="AH203" s="56"/>
      <c r="AI203" s="56"/>
      <c r="AJ203" s="56"/>
      <c r="AK203" s="56"/>
      <c r="AL203" s="56"/>
      <c r="AM203" s="56"/>
      <c r="AN203" s="56"/>
    </row>
    <row r="204" spans="1:40" ht="13.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60">
        <v>11</v>
      </c>
      <c r="AA204" s="60" t="s">
        <v>998</v>
      </c>
      <c r="AB204" s="60">
        <v>201</v>
      </c>
      <c r="AC204" s="60" t="s">
        <v>376</v>
      </c>
      <c r="AD204" s="60" t="s">
        <v>377</v>
      </c>
      <c r="AE204" s="60" t="s">
        <v>904</v>
      </c>
      <c r="AF204" s="60">
        <v>1490</v>
      </c>
      <c r="AG204" s="60" t="s">
        <v>875</v>
      </c>
      <c r="AH204" s="56"/>
      <c r="AI204" s="56"/>
      <c r="AJ204" s="56"/>
      <c r="AK204" s="56"/>
      <c r="AL204" s="56"/>
      <c r="AM204" s="56"/>
      <c r="AN204" s="56"/>
    </row>
    <row r="205" spans="1:40" ht="13.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60">
        <v>11</v>
      </c>
      <c r="AA205" s="60" t="s">
        <v>998</v>
      </c>
      <c r="AB205" s="60">
        <v>202</v>
      </c>
      <c r="AC205" s="60" t="s">
        <v>376</v>
      </c>
      <c r="AD205" s="60" t="s">
        <v>378</v>
      </c>
      <c r="AE205" s="60" t="s">
        <v>904</v>
      </c>
      <c r="AF205" s="60">
        <v>2820</v>
      </c>
      <c r="AG205" s="60" t="s">
        <v>875</v>
      </c>
      <c r="AH205" s="56"/>
      <c r="AI205" s="56"/>
      <c r="AJ205" s="56"/>
      <c r="AK205" s="56"/>
      <c r="AL205" s="56"/>
      <c r="AM205" s="56"/>
      <c r="AN205" s="56"/>
    </row>
    <row r="206" spans="1:40" ht="13.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60">
        <v>4</v>
      </c>
      <c r="AA206" s="60" t="s">
        <v>1019</v>
      </c>
      <c r="AB206" s="60">
        <v>203</v>
      </c>
      <c r="AC206" s="60" t="s">
        <v>379</v>
      </c>
      <c r="AD206" s="60" t="s">
        <v>380</v>
      </c>
      <c r="AE206" s="60" t="s">
        <v>890</v>
      </c>
      <c r="AF206" s="60">
        <v>950</v>
      </c>
      <c r="AG206" s="60" t="s">
        <v>1022</v>
      </c>
      <c r="AH206" s="56"/>
      <c r="AI206" s="56"/>
      <c r="AJ206" s="56"/>
      <c r="AK206" s="56"/>
      <c r="AL206" s="56"/>
      <c r="AM206" s="56"/>
      <c r="AN206" s="56"/>
    </row>
    <row r="207" spans="1:40" ht="13.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60">
        <v>4</v>
      </c>
      <c r="AA207" s="60" t="s">
        <v>1019</v>
      </c>
      <c r="AB207" s="60">
        <v>204</v>
      </c>
      <c r="AC207" s="60" t="s">
        <v>379</v>
      </c>
      <c r="AD207" s="60" t="s">
        <v>381</v>
      </c>
      <c r="AE207" s="60" t="s">
        <v>890</v>
      </c>
      <c r="AF207" s="60">
        <v>1750</v>
      </c>
      <c r="AG207" s="60" t="s">
        <v>1022</v>
      </c>
      <c r="AH207" s="56"/>
      <c r="AI207" s="56"/>
      <c r="AJ207" s="56"/>
      <c r="AK207" s="56"/>
      <c r="AL207" s="56"/>
      <c r="AM207" s="56"/>
      <c r="AN207" s="56"/>
    </row>
    <row r="208" spans="1:40" ht="13.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60">
        <v>4</v>
      </c>
      <c r="AA208" s="60" t="s">
        <v>1019</v>
      </c>
      <c r="AB208" s="60">
        <v>205</v>
      </c>
      <c r="AC208" s="60" t="s">
        <v>379</v>
      </c>
      <c r="AD208" s="60" t="s">
        <v>382</v>
      </c>
      <c r="AE208" s="60" t="s">
        <v>890</v>
      </c>
      <c r="AF208" s="60">
        <v>950</v>
      </c>
      <c r="AG208" s="60" t="s">
        <v>1022</v>
      </c>
      <c r="AH208" s="56"/>
      <c r="AI208" s="56"/>
      <c r="AJ208" s="56"/>
      <c r="AK208" s="56"/>
      <c r="AL208" s="56"/>
      <c r="AM208" s="56"/>
      <c r="AN208" s="56"/>
    </row>
    <row r="209" spans="1:40" ht="13.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60">
        <v>3</v>
      </c>
      <c r="AA209" s="60" t="s">
        <v>882</v>
      </c>
      <c r="AB209" s="60">
        <v>206</v>
      </c>
      <c r="AC209" s="60" t="s">
        <v>383</v>
      </c>
      <c r="AD209" s="60"/>
      <c r="AE209" s="60" t="s">
        <v>384</v>
      </c>
      <c r="AF209" s="60">
        <v>170</v>
      </c>
      <c r="AG209" s="60" t="s">
        <v>886</v>
      </c>
      <c r="AH209" s="56"/>
      <c r="AI209" s="56"/>
      <c r="AJ209" s="56"/>
      <c r="AK209" s="56"/>
      <c r="AL209" s="56"/>
      <c r="AM209" s="56"/>
      <c r="AN209" s="56"/>
    </row>
    <row r="210" spans="1:40" ht="13.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60">
        <v>3</v>
      </c>
      <c r="AA210" s="60" t="s">
        <v>882</v>
      </c>
      <c r="AB210" s="60">
        <v>207</v>
      </c>
      <c r="AC210" s="60" t="s">
        <v>385</v>
      </c>
      <c r="AD210" s="60"/>
      <c r="AE210" s="60" t="s">
        <v>384</v>
      </c>
      <c r="AF210" s="60">
        <v>252</v>
      </c>
      <c r="AG210" s="60" t="s">
        <v>913</v>
      </c>
      <c r="AH210" s="56"/>
      <c r="AI210" s="56"/>
      <c r="AJ210" s="56"/>
      <c r="AK210" s="56"/>
      <c r="AL210" s="56"/>
      <c r="AM210" s="56"/>
      <c r="AN210" s="56"/>
    </row>
    <row r="211" spans="1:40" ht="13.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60">
        <v>4</v>
      </c>
      <c r="AA211" s="60" t="s">
        <v>1019</v>
      </c>
      <c r="AB211" s="60">
        <v>208</v>
      </c>
      <c r="AC211" s="60" t="s">
        <v>386</v>
      </c>
      <c r="AD211" s="60" t="s">
        <v>387</v>
      </c>
      <c r="AE211" s="60" t="s">
        <v>890</v>
      </c>
      <c r="AF211" s="60">
        <v>3500</v>
      </c>
      <c r="AG211" s="60" t="s">
        <v>1022</v>
      </c>
      <c r="AH211" s="56"/>
      <c r="AI211" s="56"/>
      <c r="AJ211" s="56"/>
      <c r="AK211" s="56"/>
      <c r="AL211" s="56"/>
      <c r="AM211" s="56"/>
      <c r="AN211" s="56"/>
    </row>
    <row r="212" spans="1:40" ht="13.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60">
        <v>4</v>
      </c>
      <c r="AA212" s="60" t="s">
        <v>1019</v>
      </c>
      <c r="AB212" s="60">
        <v>209</v>
      </c>
      <c r="AC212" s="60" t="s">
        <v>386</v>
      </c>
      <c r="AD212" s="60" t="s">
        <v>388</v>
      </c>
      <c r="AE212" s="60" t="s">
        <v>890</v>
      </c>
      <c r="AF212" s="60">
        <v>10620</v>
      </c>
      <c r="AG212" s="60" t="s">
        <v>1022</v>
      </c>
      <c r="AH212" s="56"/>
      <c r="AI212" s="56"/>
      <c r="AJ212" s="56"/>
      <c r="AK212" s="56"/>
      <c r="AL212" s="56"/>
      <c r="AM212" s="56"/>
      <c r="AN212" s="56"/>
    </row>
    <row r="213" spans="1:40" ht="13.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60">
        <v>4</v>
      </c>
      <c r="AA213" s="60" t="s">
        <v>1019</v>
      </c>
      <c r="AB213" s="60">
        <v>210</v>
      </c>
      <c r="AC213" s="60" t="s">
        <v>386</v>
      </c>
      <c r="AD213" s="60" t="s">
        <v>389</v>
      </c>
      <c r="AE213" s="60" t="s">
        <v>890</v>
      </c>
      <c r="AF213" s="60">
        <v>5200</v>
      </c>
      <c r="AG213" s="60" t="s">
        <v>1022</v>
      </c>
      <c r="AH213" s="56"/>
      <c r="AI213" s="56"/>
      <c r="AJ213" s="56"/>
      <c r="AK213" s="56"/>
      <c r="AL213" s="56"/>
      <c r="AM213" s="56"/>
      <c r="AN213" s="56"/>
    </row>
    <row r="214" spans="1:40" ht="13.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60">
        <v>4</v>
      </c>
      <c r="AA214" s="60" t="s">
        <v>1019</v>
      </c>
      <c r="AB214" s="60">
        <v>211</v>
      </c>
      <c r="AC214" s="60" t="s">
        <v>386</v>
      </c>
      <c r="AD214" s="60" t="s">
        <v>390</v>
      </c>
      <c r="AE214" s="60" t="s">
        <v>890</v>
      </c>
      <c r="AF214" s="60">
        <v>3920</v>
      </c>
      <c r="AG214" s="60" t="s">
        <v>1022</v>
      </c>
      <c r="AH214" s="56"/>
      <c r="AI214" s="56"/>
      <c r="AJ214" s="56"/>
      <c r="AK214" s="56"/>
      <c r="AL214" s="56"/>
      <c r="AM214" s="56"/>
      <c r="AN214" s="56"/>
    </row>
    <row r="215" spans="1:40" ht="13.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60">
        <v>4</v>
      </c>
      <c r="AA215" s="60" t="s">
        <v>1019</v>
      </c>
      <c r="AB215" s="60">
        <v>212</v>
      </c>
      <c r="AC215" s="60" t="s">
        <v>386</v>
      </c>
      <c r="AD215" s="60" t="s">
        <v>391</v>
      </c>
      <c r="AE215" s="60" t="s">
        <v>890</v>
      </c>
      <c r="AF215" s="60">
        <v>4620</v>
      </c>
      <c r="AG215" s="60" t="s">
        <v>1022</v>
      </c>
      <c r="AH215" s="56"/>
      <c r="AI215" s="56"/>
      <c r="AJ215" s="56"/>
      <c r="AK215" s="56"/>
      <c r="AL215" s="56"/>
      <c r="AM215" s="56"/>
      <c r="AN215" s="56"/>
    </row>
    <row r="216" spans="1:40" ht="13.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60">
        <v>4</v>
      </c>
      <c r="AA216" s="60" t="s">
        <v>1019</v>
      </c>
      <c r="AB216" s="60">
        <v>213</v>
      </c>
      <c r="AC216" s="60" t="s">
        <v>386</v>
      </c>
      <c r="AD216" s="60" t="s">
        <v>392</v>
      </c>
      <c r="AE216" s="60" t="s">
        <v>890</v>
      </c>
      <c r="AF216" s="60">
        <v>2900</v>
      </c>
      <c r="AG216" s="60" t="s">
        <v>1022</v>
      </c>
      <c r="AH216" s="56"/>
      <c r="AI216" s="56"/>
      <c r="AJ216" s="56"/>
      <c r="AK216" s="56"/>
      <c r="AL216" s="56"/>
      <c r="AM216" s="56"/>
      <c r="AN216" s="56"/>
    </row>
    <row r="217" spans="1:40" ht="13.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60">
        <v>4</v>
      </c>
      <c r="AA217" s="60" t="s">
        <v>1019</v>
      </c>
      <c r="AB217" s="60">
        <v>214</v>
      </c>
      <c r="AC217" s="60" t="s">
        <v>386</v>
      </c>
      <c r="AD217" s="60" t="s">
        <v>393</v>
      </c>
      <c r="AE217" s="60" t="s">
        <v>890</v>
      </c>
      <c r="AF217" s="60">
        <v>3400</v>
      </c>
      <c r="AG217" s="60" t="s">
        <v>1022</v>
      </c>
      <c r="AH217" s="56"/>
      <c r="AI217" s="56"/>
      <c r="AJ217" s="56"/>
      <c r="AK217" s="56"/>
      <c r="AL217" s="56"/>
      <c r="AM217" s="56"/>
      <c r="AN217" s="56"/>
    </row>
    <row r="218" spans="1:40" ht="13.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60">
        <v>4</v>
      </c>
      <c r="AA218" s="60" t="s">
        <v>1019</v>
      </c>
      <c r="AB218" s="60">
        <v>215</v>
      </c>
      <c r="AC218" s="60" t="s">
        <v>386</v>
      </c>
      <c r="AD218" s="60" t="s">
        <v>394</v>
      </c>
      <c r="AE218" s="60" t="s">
        <v>890</v>
      </c>
      <c r="AF218" s="60">
        <v>4500</v>
      </c>
      <c r="AG218" s="60" t="s">
        <v>1022</v>
      </c>
      <c r="AH218" s="56"/>
      <c r="AI218" s="56"/>
      <c r="AJ218" s="56"/>
      <c r="AK218" s="56"/>
      <c r="AL218" s="56"/>
      <c r="AM218" s="56"/>
      <c r="AN218" s="56"/>
    </row>
    <row r="219" spans="1:40" ht="13.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60">
        <v>4</v>
      </c>
      <c r="AA219" s="60" t="s">
        <v>1019</v>
      </c>
      <c r="AB219" s="60">
        <v>216</v>
      </c>
      <c r="AC219" s="60" t="s">
        <v>386</v>
      </c>
      <c r="AD219" s="60" t="s">
        <v>395</v>
      </c>
      <c r="AE219" s="60" t="s">
        <v>890</v>
      </c>
      <c r="AF219" s="60">
        <v>6850</v>
      </c>
      <c r="AG219" s="60" t="s">
        <v>1022</v>
      </c>
      <c r="AH219" s="56"/>
      <c r="AI219" s="56"/>
      <c r="AJ219" s="56"/>
      <c r="AK219" s="56"/>
      <c r="AL219" s="56"/>
      <c r="AM219" s="56"/>
      <c r="AN219" s="56"/>
    </row>
    <row r="220" spans="1:40" ht="13.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60">
        <v>4</v>
      </c>
      <c r="AA220" s="60" t="s">
        <v>1019</v>
      </c>
      <c r="AB220" s="60">
        <v>217</v>
      </c>
      <c r="AC220" s="60" t="s">
        <v>386</v>
      </c>
      <c r="AD220" s="60" t="s">
        <v>396</v>
      </c>
      <c r="AE220" s="60" t="s">
        <v>890</v>
      </c>
      <c r="AF220" s="60">
        <v>7400</v>
      </c>
      <c r="AG220" s="60" t="s">
        <v>1022</v>
      </c>
      <c r="AH220" s="56"/>
      <c r="AI220" s="56"/>
      <c r="AJ220" s="56"/>
      <c r="AK220" s="56"/>
      <c r="AL220" s="56"/>
      <c r="AM220" s="56"/>
      <c r="AN220" s="56"/>
    </row>
    <row r="221" spans="1:40" ht="13.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60">
        <v>4</v>
      </c>
      <c r="AA221" s="60" t="s">
        <v>1019</v>
      </c>
      <c r="AB221" s="60">
        <v>218</v>
      </c>
      <c r="AC221" s="60" t="s">
        <v>397</v>
      </c>
      <c r="AD221" s="60" t="s">
        <v>398</v>
      </c>
      <c r="AE221" s="60" t="s">
        <v>916</v>
      </c>
      <c r="AF221" s="60">
        <v>173</v>
      </c>
      <c r="AG221" s="60" t="s">
        <v>1022</v>
      </c>
      <c r="AH221" s="56"/>
      <c r="AI221" s="56"/>
      <c r="AJ221" s="56"/>
      <c r="AK221" s="56"/>
      <c r="AL221" s="56"/>
      <c r="AM221" s="56"/>
      <c r="AN221" s="56"/>
    </row>
    <row r="222" spans="1:40" ht="13.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60">
        <v>4</v>
      </c>
      <c r="AA222" s="60" t="s">
        <v>1019</v>
      </c>
      <c r="AB222" s="60">
        <v>219</v>
      </c>
      <c r="AC222" s="60" t="s">
        <v>397</v>
      </c>
      <c r="AD222" s="60" t="s">
        <v>399</v>
      </c>
      <c r="AE222" s="60" t="s">
        <v>916</v>
      </c>
      <c r="AF222" s="60">
        <v>460</v>
      </c>
      <c r="AG222" s="60" t="s">
        <v>1022</v>
      </c>
      <c r="AH222" s="56"/>
      <c r="AI222" s="56"/>
      <c r="AJ222" s="56"/>
      <c r="AK222" s="56"/>
      <c r="AL222" s="56"/>
      <c r="AM222" s="56"/>
      <c r="AN222" s="56"/>
    </row>
    <row r="223" spans="1:40" ht="13.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60" t="s">
        <v>876</v>
      </c>
      <c r="AA223" s="60" t="s">
        <v>877</v>
      </c>
      <c r="AB223" s="60">
        <v>220</v>
      </c>
      <c r="AC223" s="60" t="s">
        <v>400</v>
      </c>
      <c r="AD223" s="60" t="s">
        <v>401</v>
      </c>
      <c r="AE223" s="60" t="s">
        <v>125</v>
      </c>
      <c r="AF223" s="60">
        <v>400</v>
      </c>
      <c r="AG223" s="60" t="s">
        <v>901</v>
      </c>
      <c r="AH223" s="56"/>
      <c r="AI223" s="56"/>
      <c r="AJ223" s="56"/>
      <c r="AK223" s="56"/>
      <c r="AL223" s="56"/>
      <c r="AM223" s="56"/>
      <c r="AN223" s="56"/>
    </row>
    <row r="224" spans="1:40" ht="13.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60">
        <v>11</v>
      </c>
      <c r="AA224" s="60" t="s">
        <v>998</v>
      </c>
      <c r="AB224" s="60">
        <v>221</v>
      </c>
      <c r="AC224" s="60" t="s">
        <v>402</v>
      </c>
      <c r="AD224" s="60" t="s">
        <v>403</v>
      </c>
      <c r="AE224" s="60" t="s">
        <v>874</v>
      </c>
      <c r="AF224" s="60">
        <v>210</v>
      </c>
      <c r="AG224" s="60" t="s">
        <v>875</v>
      </c>
      <c r="AH224" s="56"/>
      <c r="AI224" s="56"/>
      <c r="AJ224" s="56"/>
      <c r="AK224" s="56"/>
      <c r="AL224" s="56"/>
      <c r="AM224" s="56"/>
      <c r="AN224" s="56"/>
    </row>
    <row r="225" spans="1:40" ht="13.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60" t="s">
        <v>876</v>
      </c>
      <c r="AA225" s="60" t="s">
        <v>877</v>
      </c>
      <c r="AB225" s="60">
        <v>222</v>
      </c>
      <c r="AC225" s="60" t="s">
        <v>404</v>
      </c>
      <c r="AD225" s="60" t="s">
        <v>405</v>
      </c>
      <c r="AE225" s="60" t="s">
        <v>406</v>
      </c>
      <c r="AF225" s="60">
        <v>1083</v>
      </c>
      <c r="AG225" s="60" t="s">
        <v>896</v>
      </c>
      <c r="AH225" s="56"/>
      <c r="AI225" s="56"/>
      <c r="AJ225" s="56"/>
      <c r="AK225" s="56"/>
      <c r="AL225" s="56"/>
      <c r="AM225" s="56"/>
      <c r="AN225" s="56"/>
    </row>
    <row r="226" spans="1:40" ht="13.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60" t="s">
        <v>876</v>
      </c>
      <c r="AA226" s="60" t="s">
        <v>877</v>
      </c>
      <c r="AB226" s="60">
        <v>223</v>
      </c>
      <c r="AC226" s="60" t="s">
        <v>407</v>
      </c>
      <c r="AD226" s="60" t="s">
        <v>408</v>
      </c>
      <c r="AE226" s="60" t="s">
        <v>890</v>
      </c>
      <c r="AF226" s="60">
        <v>1048</v>
      </c>
      <c r="AG226" s="60" t="s">
        <v>896</v>
      </c>
      <c r="AH226" s="56"/>
      <c r="AI226" s="56"/>
      <c r="AJ226" s="56"/>
      <c r="AK226" s="56"/>
      <c r="AL226" s="56"/>
      <c r="AM226" s="56"/>
      <c r="AN226" s="56"/>
    </row>
    <row r="227" spans="1:40" ht="13.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60">
        <v>3</v>
      </c>
      <c r="AA227" s="60" t="s">
        <v>882</v>
      </c>
      <c r="AB227" s="60">
        <v>224</v>
      </c>
      <c r="AC227" s="60" t="s">
        <v>409</v>
      </c>
      <c r="AD227" s="60" t="s">
        <v>410</v>
      </c>
      <c r="AE227" s="60" t="s">
        <v>904</v>
      </c>
      <c r="AF227" s="60">
        <v>94</v>
      </c>
      <c r="AG227" s="60" t="s">
        <v>896</v>
      </c>
      <c r="AH227" s="56"/>
      <c r="AI227" s="56"/>
      <c r="AJ227" s="56"/>
      <c r="AK227" s="56"/>
      <c r="AL227" s="56"/>
      <c r="AM227" s="56"/>
      <c r="AN227" s="56"/>
    </row>
    <row r="228" spans="1:40" ht="13.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60">
        <v>4</v>
      </c>
      <c r="AA228" s="60" t="s">
        <v>1019</v>
      </c>
      <c r="AB228" s="60">
        <v>225</v>
      </c>
      <c r="AC228" s="60" t="s">
        <v>411</v>
      </c>
      <c r="AD228" s="60"/>
      <c r="AE228" s="60" t="s">
        <v>904</v>
      </c>
      <c r="AF228" s="60">
        <v>90</v>
      </c>
      <c r="AG228" s="60" t="s">
        <v>891</v>
      </c>
      <c r="AH228" s="56"/>
      <c r="AI228" s="56"/>
      <c r="AJ228" s="56"/>
      <c r="AK228" s="56"/>
      <c r="AL228" s="56"/>
      <c r="AM228" s="56"/>
      <c r="AN228" s="56"/>
    </row>
    <row r="229" spans="1:40" ht="13.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60">
        <v>11</v>
      </c>
      <c r="AA229" s="60" t="s">
        <v>998</v>
      </c>
      <c r="AB229" s="60">
        <v>226</v>
      </c>
      <c r="AC229" s="60" t="s">
        <v>412</v>
      </c>
      <c r="AD229" s="60" t="s">
        <v>413</v>
      </c>
      <c r="AE229" s="60" t="s">
        <v>414</v>
      </c>
      <c r="AF229" s="60">
        <v>730</v>
      </c>
      <c r="AG229" s="60" t="s">
        <v>1003</v>
      </c>
      <c r="AH229" s="56"/>
      <c r="AI229" s="56"/>
      <c r="AJ229" s="56"/>
      <c r="AK229" s="56"/>
      <c r="AL229" s="56"/>
      <c r="AM229" s="56"/>
      <c r="AN229" s="56"/>
    </row>
    <row r="230" spans="1:40" ht="13.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60">
        <v>6</v>
      </c>
      <c r="AA230" s="60" t="s">
        <v>887</v>
      </c>
      <c r="AB230" s="60">
        <v>227</v>
      </c>
      <c r="AC230" s="60" t="s">
        <v>415</v>
      </c>
      <c r="AD230" s="60"/>
      <c r="AE230" s="60" t="s">
        <v>916</v>
      </c>
      <c r="AF230" s="60">
        <v>390</v>
      </c>
      <c r="AG230" s="60" t="s">
        <v>1061</v>
      </c>
      <c r="AH230" s="56"/>
      <c r="AI230" s="56"/>
      <c r="AJ230" s="56"/>
      <c r="AK230" s="56"/>
      <c r="AL230" s="56"/>
      <c r="AM230" s="56"/>
      <c r="AN230" s="56"/>
    </row>
    <row r="231" spans="1:40" ht="13.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60">
        <v>1</v>
      </c>
      <c r="AA231" s="60" t="s">
        <v>877</v>
      </c>
      <c r="AB231" s="60">
        <v>228</v>
      </c>
      <c r="AC231" s="60" t="s">
        <v>416</v>
      </c>
      <c r="AD231" s="60" t="s">
        <v>417</v>
      </c>
      <c r="AE231" s="60" t="s">
        <v>904</v>
      </c>
      <c r="AF231" s="60">
        <v>150</v>
      </c>
      <c r="AG231" s="60" t="s">
        <v>901</v>
      </c>
      <c r="AH231" s="56"/>
      <c r="AI231" s="56"/>
      <c r="AJ231" s="56"/>
      <c r="AK231" s="56"/>
      <c r="AL231" s="56"/>
      <c r="AM231" s="56"/>
      <c r="AN231" s="56"/>
    </row>
    <row r="232" spans="1:40" ht="13.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60" t="s">
        <v>905</v>
      </c>
      <c r="AA232" s="60" t="s">
        <v>882</v>
      </c>
      <c r="AB232" s="60">
        <v>229</v>
      </c>
      <c r="AC232" s="60" t="s">
        <v>418</v>
      </c>
      <c r="AD232" s="60" t="s">
        <v>419</v>
      </c>
      <c r="AE232" s="60" t="s">
        <v>904</v>
      </c>
      <c r="AF232" s="60">
        <v>95</v>
      </c>
      <c r="AG232" s="60" t="s">
        <v>913</v>
      </c>
      <c r="AH232" s="56"/>
      <c r="AI232" s="56"/>
      <c r="AJ232" s="56"/>
      <c r="AK232" s="56"/>
      <c r="AL232" s="56"/>
      <c r="AM232" s="56"/>
      <c r="AN232" s="56"/>
    </row>
    <row r="233" spans="1:40" ht="13.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60">
        <v>3</v>
      </c>
      <c r="AA233" s="60" t="s">
        <v>882</v>
      </c>
      <c r="AB233" s="60">
        <v>230</v>
      </c>
      <c r="AC233" s="60" t="s">
        <v>420</v>
      </c>
      <c r="AD233" s="60" t="s">
        <v>421</v>
      </c>
      <c r="AE233" s="60"/>
      <c r="AF233" s="60">
        <v>195</v>
      </c>
      <c r="AG233" s="60" t="s">
        <v>913</v>
      </c>
      <c r="AH233" s="56"/>
      <c r="AI233" s="56"/>
      <c r="AJ233" s="56"/>
      <c r="AK233" s="56"/>
      <c r="AL233" s="56"/>
      <c r="AM233" s="56"/>
      <c r="AN233" s="56"/>
    </row>
    <row r="234" spans="1:40" ht="13.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60">
        <v>3</v>
      </c>
      <c r="AA234" s="60" t="s">
        <v>882</v>
      </c>
      <c r="AB234" s="60">
        <v>231</v>
      </c>
      <c r="AC234" s="60" t="s">
        <v>420</v>
      </c>
      <c r="AD234" s="60" t="s">
        <v>422</v>
      </c>
      <c r="AE234" s="60"/>
      <c r="AF234" s="60">
        <v>195</v>
      </c>
      <c r="AG234" s="60" t="s">
        <v>913</v>
      </c>
      <c r="AH234" s="56"/>
      <c r="AI234" s="56"/>
      <c r="AJ234" s="56"/>
      <c r="AK234" s="56"/>
      <c r="AL234" s="56"/>
      <c r="AM234" s="56"/>
      <c r="AN234" s="56"/>
    </row>
    <row r="235" spans="1:40" ht="13.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60">
        <v>6</v>
      </c>
      <c r="AA235" s="60" t="s">
        <v>887</v>
      </c>
      <c r="AB235" s="60">
        <v>232</v>
      </c>
      <c r="AC235" s="60" t="s">
        <v>423</v>
      </c>
      <c r="AD235" s="60" t="s">
        <v>424</v>
      </c>
      <c r="AE235" s="60" t="s">
        <v>904</v>
      </c>
      <c r="AF235" s="60">
        <v>530</v>
      </c>
      <c r="AG235" s="60" t="s">
        <v>919</v>
      </c>
      <c r="AH235" s="56"/>
      <c r="AI235" s="56"/>
      <c r="AJ235" s="56"/>
      <c r="AK235" s="56"/>
      <c r="AL235" s="56"/>
      <c r="AM235" s="56"/>
      <c r="AN235" s="56"/>
    </row>
    <row r="236" spans="1:40" ht="13.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60">
        <v>3</v>
      </c>
      <c r="AA236" s="60" t="s">
        <v>882</v>
      </c>
      <c r="AB236" s="60">
        <v>233</v>
      </c>
      <c r="AC236" s="60" t="s">
        <v>425</v>
      </c>
      <c r="AD236" s="60" t="s">
        <v>426</v>
      </c>
      <c r="AE236" s="60" t="s">
        <v>874</v>
      </c>
      <c r="AF236" s="60">
        <v>695</v>
      </c>
      <c r="AG236" s="60" t="s">
        <v>1061</v>
      </c>
      <c r="AH236" s="56"/>
      <c r="AI236" s="56"/>
      <c r="AJ236" s="56"/>
      <c r="AK236" s="56"/>
      <c r="AL236" s="56"/>
      <c r="AM236" s="56"/>
      <c r="AN236" s="56"/>
    </row>
    <row r="237" spans="1:40" ht="13.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60">
        <v>3</v>
      </c>
      <c r="AA237" s="60" t="s">
        <v>882</v>
      </c>
      <c r="AB237" s="60">
        <v>234</v>
      </c>
      <c r="AC237" s="60" t="s">
        <v>425</v>
      </c>
      <c r="AD237" s="60" t="s">
        <v>427</v>
      </c>
      <c r="AE237" s="60" t="s">
        <v>890</v>
      </c>
      <c r="AF237" s="60">
        <v>315</v>
      </c>
      <c r="AG237" s="60" t="s">
        <v>913</v>
      </c>
      <c r="AH237" s="56"/>
      <c r="AI237" s="56"/>
      <c r="AJ237" s="56"/>
      <c r="AK237" s="56"/>
      <c r="AL237" s="56"/>
      <c r="AM237" s="56"/>
      <c r="AN237" s="56"/>
    </row>
    <row r="238" spans="1:40" ht="13.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60">
        <v>7</v>
      </c>
      <c r="AA238" s="60" t="s">
        <v>887</v>
      </c>
      <c r="AB238" s="60">
        <v>235</v>
      </c>
      <c r="AC238" s="60" t="s">
        <v>428</v>
      </c>
      <c r="AD238" s="60" t="s">
        <v>429</v>
      </c>
      <c r="AE238" s="60" t="s">
        <v>904</v>
      </c>
      <c r="AF238" s="60">
        <v>280</v>
      </c>
      <c r="AG238" s="60" t="s">
        <v>931</v>
      </c>
      <c r="AH238" s="56"/>
      <c r="AI238" s="56"/>
      <c r="AJ238" s="56"/>
      <c r="AK238" s="56"/>
      <c r="AL238" s="56"/>
      <c r="AM238" s="56"/>
      <c r="AN238" s="56"/>
    </row>
    <row r="239" spans="1:40" ht="13.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60">
        <v>7</v>
      </c>
      <c r="AA239" s="60" t="s">
        <v>887</v>
      </c>
      <c r="AB239" s="60">
        <v>236</v>
      </c>
      <c r="AC239" s="60" t="s">
        <v>428</v>
      </c>
      <c r="AD239" s="60" t="s">
        <v>430</v>
      </c>
      <c r="AE239" s="60" t="s">
        <v>904</v>
      </c>
      <c r="AF239" s="60">
        <v>430</v>
      </c>
      <c r="AG239" s="60" t="s">
        <v>931</v>
      </c>
      <c r="AH239" s="56"/>
      <c r="AI239" s="56"/>
      <c r="AJ239" s="56"/>
      <c r="AK239" s="56"/>
      <c r="AL239" s="56"/>
      <c r="AM239" s="56"/>
      <c r="AN239" s="56"/>
    </row>
    <row r="240" spans="1:40" ht="13.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60" t="s">
        <v>909</v>
      </c>
      <c r="AA240" s="60" t="s">
        <v>882</v>
      </c>
      <c r="AB240" s="60">
        <v>237</v>
      </c>
      <c r="AC240" s="60" t="s">
        <v>431</v>
      </c>
      <c r="AD240" s="60" t="s">
        <v>432</v>
      </c>
      <c r="AE240" s="60" t="s">
        <v>433</v>
      </c>
      <c r="AF240" s="60">
        <v>1965</v>
      </c>
      <c r="AG240" s="60" t="s">
        <v>886</v>
      </c>
      <c r="AH240" s="56"/>
      <c r="AI240" s="56"/>
      <c r="AJ240" s="56"/>
      <c r="AK240" s="56"/>
      <c r="AL240" s="56"/>
      <c r="AM240" s="56"/>
      <c r="AN240" s="56"/>
    </row>
    <row r="241" spans="1:40" ht="13.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60" t="s">
        <v>892</v>
      </c>
      <c r="AA241" s="60" t="s">
        <v>882</v>
      </c>
      <c r="AB241" s="60">
        <v>238</v>
      </c>
      <c r="AC241" s="60" t="s">
        <v>434</v>
      </c>
      <c r="AD241" s="60" t="s">
        <v>435</v>
      </c>
      <c r="AE241" s="60" t="s">
        <v>946</v>
      </c>
      <c r="AF241" s="60"/>
      <c r="AG241" s="60"/>
      <c r="AH241" s="56"/>
      <c r="AI241" s="56"/>
      <c r="AJ241" s="56"/>
      <c r="AK241" s="56"/>
      <c r="AL241" s="56"/>
      <c r="AM241" s="56"/>
      <c r="AN241" s="56"/>
    </row>
    <row r="242" spans="1:40" ht="13.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60" t="s">
        <v>892</v>
      </c>
      <c r="AA242" s="60" t="s">
        <v>882</v>
      </c>
      <c r="AB242" s="60">
        <v>239</v>
      </c>
      <c r="AC242" s="60" t="s">
        <v>434</v>
      </c>
      <c r="AD242" s="60" t="s">
        <v>436</v>
      </c>
      <c r="AE242" s="60" t="s">
        <v>946</v>
      </c>
      <c r="AF242" s="60">
        <v>69</v>
      </c>
      <c r="AG242" s="60" t="s">
        <v>886</v>
      </c>
      <c r="AH242" s="56"/>
      <c r="AI242" s="56"/>
      <c r="AJ242" s="56"/>
      <c r="AK242" s="56"/>
      <c r="AL242" s="56"/>
      <c r="AM242" s="56"/>
      <c r="AN242" s="56"/>
    </row>
    <row r="243" spans="1:40" ht="13.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60" t="s">
        <v>892</v>
      </c>
      <c r="AA243" s="60" t="s">
        <v>882</v>
      </c>
      <c r="AB243" s="60">
        <v>240</v>
      </c>
      <c r="AC243" s="60" t="s">
        <v>434</v>
      </c>
      <c r="AD243" s="60" t="s">
        <v>437</v>
      </c>
      <c r="AE243" s="60" t="s">
        <v>946</v>
      </c>
      <c r="AF243" s="60">
        <v>99</v>
      </c>
      <c r="AG243" s="60" t="s">
        <v>1061</v>
      </c>
      <c r="AH243" s="56"/>
      <c r="AI243" s="56"/>
      <c r="AJ243" s="56"/>
      <c r="AK243" s="56"/>
      <c r="AL243" s="56"/>
      <c r="AM243" s="56"/>
      <c r="AN243" s="56"/>
    </row>
    <row r="244" spans="1:40" ht="13.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60" t="s">
        <v>892</v>
      </c>
      <c r="AA244" s="60" t="s">
        <v>882</v>
      </c>
      <c r="AB244" s="60">
        <v>241</v>
      </c>
      <c r="AC244" s="60" t="s">
        <v>434</v>
      </c>
      <c r="AD244" s="60" t="s">
        <v>438</v>
      </c>
      <c r="AE244" s="60" t="s">
        <v>946</v>
      </c>
      <c r="AF244" s="60">
        <v>60</v>
      </c>
      <c r="AG244" s="60" t="s">
        <v>913</v>
      </c>
      <c r="AH244" s="56"/>
      <c r="AI244" s="56"/>
      <c r="AJ244" s="56"/>
      <c r="AK244" s="56"/>
      <c r="AL244" s="56"/>
      <c r="AM244" s="56"/>
      <c r="AN244" s="56"/>
    </row>
    <row r="245" spans="1:40" ht="13.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60">
        <v>3</v>
      </c>
      <c r="AA245" s="60" t="s">
        <v>882</v>
      </c>
      <c r="AB245" s="60">
        <v>242</v>
      </c>
      <c r="AC245" s="60" t="s">
        <v>439</v>
      </c>
      <c r="AD245" s="60" t="s">
        <v>440</v>
      </c>
      <c r="AE245" s="60" t="s">
        <v>963</v>
      </c>
      <c r="AF245" s="60">
        <v>85</v>
      </c>
      <c r="AG245" s="60" t="s">
        <v>913</v>
      </c>
      <c r="AH245" s="56"/>
      <c r="AI245" s="56"/>
      <c r="AJ245" s="56"/>
      <c r="AK245" s="56"/>
      <c r="AL245" s="56"/>
      <c r="AM245" s="56"/>
      <c r="AN245" s="56"/>
    </row>
    <row r="246" spans="1:40" ht="13.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60">
        <v>3</v>
      </c>
      <c r="AA246" s="60" t="s">
        <v>882</v>
      </c>
      <c r="AB246" s="60">
        <v>243</v>
      </c>
      <c r="AC246" s="60" t="s">
        <v>439</v>
      </c>
      <c r="AD246" s="60" t="s">
        <v>441</v>
      </c>
      <c r="AE246" s="60" t="s">
        <v>946</v>
      </c>
      <c r="AF246" s="60">
        <v>60</v>
      </c>
      <c r="AG246" s="60" t="s">
        <v>913</v>
      </c>
      <c r="AH246" s="56"/>
      <c r="AI246" s="56"/>
      <c r="AJ246" s="56"/>
      <c r="AK246" s="56"/>
      <c r="AL246" s="56"/>
      <c r="AM246" s="56"/>
      <c r="AN246" s="56"/>
    </row>
    <row r="247" spans="1:40" ht="13.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60">
        <v>3</v>
      </c>
      <c r="AA247" s="60" t="s">
        <v>882</v>
      </c>
      <c r="AB247" s="60">
        <v>244</v>
      </c>
      <c r="AC247" s="60" t="s">
        <v>431</v>
      </c>
      <c r="AD247" s="60" t="s">
        <v>442</v>
      </c>
      <c r="AE247" s="60" t="s">
        <v>443</v>
      </c>
      <c r="AF247" s="60">
        <v>900</v>
      </c>
      <c r="AG247" s="60" t="s">
        <v>886</v>
      </c>
      <c r="AH247" s="56"/>
      <c r="AI247" s="56"/>
      <c r="AJ247" s="56"/>
      <c r="AK247" s="56"/>
      <c r="AL247" s="56"/>
      <c r="AM247" s="56"/>
      <c r="AN247" s="56"/>
    </row>
    <row r="248" spans="1:40" ht="13.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60">
        <v>3</v>
      </c>
      <c r="AA248" s="60" t="s">
        <v>882</v>
      </c>
      <c r="AB248" s="60">
        <v>245</v>
      </c>
      <c r="AC248" s="60" t="s">
        <v>444</v>
      </c>
      <c r="AD248" s="60" t="s">
        <v>445</v>
      </c>
      <c r="AE248" s="60" t="s">
        <v>446</v>
      </c>
      <c r="AF248" s="60">
        <v>189</v>
      </c>
      <c r="AG248" s="60" t="s">
        <v>913</v>
      </c>
      <c r="AH248" s="56"/>
      <c r="AI248" s="56"/>
      <c r="AJ248" s="56"/>
      <c r="AK248" s="56"/>
      <c r="AL248" s="56"/>
      <c r="AM248" s="56"/>
      <c r="AN248" s="56"/>
    </row>
    <row r="249" spans="1:40" ht="13.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60">
        <v>7</v>
      </c>
      <c r="AA249" s="60" t="s">
        <v>887</v>
      </c>
      <c r="AB249" s="60">
        <v>246</v>
      </c>
      <c r="AC249" s="60" t="s">
        <v>447</v>
      </c>
      <c r="AD249" s="60" t="s">
        <v>448</v>
      </c>
      <c r="AE249" s="60" t="s">
        <v>916</v>
      </c>
      <c r="AF249" s="60">
        <v>300</v>
      </c>
      <c r="AG249" s="60" t="s">
        <v>891</v>
      </c>
      <c r="AH249" s="56"/>
      <c r="AI249" s="56"/>
      <c r="AJ249" s="56"/>
      <c r="AK249" s="56"/>
      <c r="AL249" s="56"/>
      <c r="AM249" s="56"/>
      <c r="AN249" s="56"/>
    </row>
    <row r="250" spans="1:40" ht="13.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60">
        <v>7</v>
      </c>
      <c r="AA250" s="60" t="s">
        <v>887</v>
      </c>
      <c r="AB250" s="60">
        <v>247</v>
      </c>
      <c r="AC250" s="60" t="s">
        <v>447</v>
      </c>
      <c r="AD250" s="60" t="s">
        <v>449</v>
      </c>
      <c r="AE250" s="60" t="s">
        <v>916</v>
      </c>
      <c r="AF250" s="60">
        <v>400</v>
      </c>
      <c r="AG250" s="60" t="s">
        <v>891</v>
      </c>
      <c r="AH250" s="56"/>
      <c r="AI250" s="56"/>
      <c r="AJ250" s="56"/>
      <c r="AK250" s="56"/>
      <c r="AL250" s="56"/>
      <c r="AM250" s="56"/>
      <c r="AN250" s="56"/>
    </row>
    <row r="251" spans="1:40" ht="13.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60">
        <v>7</v>
      </c>
      <c r="AA251" s="60" t="s">
        <v>887</v>
      </c>
      <c r="AB251" s="60">
        <v>248</v>
      </c>
      <c r="AC251" s="60" t="s">
        <v>450</v>
      </c>
      <c r="AD251" s="60" t="s">
        <v>451</v>
      </c>
      <c r="AE251" s="60" t="s">
        <v>904</v>
      </c>
      <c r="AF251" s="60">
        <v>30</v>
      </c>
      <c r="AG251" s="60" t="s">
        <v>931</v>
      </c>
      <c r="AH251" s="56"/>
      <c r="AI251" s="56"/>
      <c r="AJ251" s="56"/>
      <c r="AK251" s="56"/>
      <c r="AL251" s="56"/>
      <c r="AM251" s="56"/>
      <c r="AN251" s="56"/>
    </row>
    <row r="252" spans="1:40" ht="13.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60">
        <v>7</v>
      </c>
      <c r="AA252" s="60" t="s">
        <v>887</v>
      </c>
      <c r="AB252" s="60">
        <v>249</v>
      </c>
      <c r="AC252" s="60" t="s">
        <v>450</v>
      </c>
      <c r="AD252" s="60" t="s">
        <v>452</v>
      </c>
      <c r="AE252" s="60" t="s">
        <v>904</v>
      </c>
      <c r="AF252" s="60">
        <v>35</v>
      </c>
      <c r="AG252" s="60" t="s">
        <v>931</v>
      </c>
      <c r="AH252" s="56"/>
      <c r="AI252" s="56"/>
      <c r="AJ252" s="56"/>
      <c r="AK252" s="56"/>
      <c r="AL252" s="56"/>
      <c r="AM252" s="56"/>
      <c r="AN252" s="56"/>
    </row>
    <row r="253" spans="1:40" ht="13.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60">
        <v>3</v>
      </c>
      <c r="AA253" s="60" t="s">
        <v>882</v>
      </c>
      <c r="AB253" s="60">
        <v>250</v>
      </c>
      <c r="AC253" s="60" t="s">
        <v>453</v>
      </c>
      <c r="AD253" s="60" t="s">
        <v>454</v>
      </c>
      <c r="AE253" s="60" t="s">
        <v>904</v>
      </c>
      <c r="AF253" s="60">
        <v>400</v>
      </c>
      <c r="AG253" s="60" t="s">
        <v>922</v>
      </c>
      <c r="AH253" s="56"/>
      <c r="AI253" s="56"/>
      <c r="AJ253" s="56"/>
      <c r="AK253" s="56"/>
      <c r="AL253" s="56"/>
      <c r="AM253" s="56"/>
      <c r="AN253" s="56"/>
    </row>
    <row r="254" spans="1:40" ht="13.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60">
        <v>12</v>
      </c>
      <c r="AA254" s="60" t="s">
        <v>313</v>
      </c>
      <c r="AB254" s="60">
        <v>251</v>
      </c>
      <c r="AC254" s="60" t="s">
        <v>455</v>
      </c>
      <c r="AD254" s="60" t="s">
        <v>456</v>
      </c>
      <c r="AE254" s="60" t="s">
        <v>912</v>
      </c>
      <c r="AF254" s="60">
        <v>1650</v>
      </c>
      <c r="AG254" s="60" t="s">
        <v>318</v>
      </c>
      <c r="AH254" s="56"/>
      <c r="AI254" s="56"/>
      <c r="AJ254" s="56"/>
      <c r="AK254" s="56"/>
      <c r="AL254" s="56"/>
      <c r="AM254" s="56"/>
      <c r="AN254" s="56"/>
    </row>
    <row r="255" spans="1:40" ht="13.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60" t="s">
        <v>905</v>
      </c>
      <c r="AA255" s="60" t="s">
        <v>877</v>
      </c>
      <c r="AB255" s="60">
        <v>252</v>
      </c>
      <c r="AC255" s="60" t="s">
        <v>457</v>
      </c>
      <c r="AD255" s="60" t="s">
        <v>458</v>
      </c>
      <c r="AE255" s="60" t="s">
        <v>459</v>
      </c>
      <c r="AF255" s="60">
        <v>3860</v>
      </c>
      <c r="AG255" s="60" t="s">
        <v>891</v>
      </c>
      <c r="AH255" s="56"/>
      <c r="AI255" s="56"/>
      <c r="AJ255" s="56"/>
      <c r="AK255" s="56"/>
      <c r="AL255" s="56"/>
      <c r="AM255" s="56"/>
      <c r="AN255" s="56"/>
    </row>
    <row r="256" spans="1:40" ht="13.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60" t="s">
        <v>876</v>
      </c>
      <c r="AA256" s="60" t="s">
        <v>877</v>
      </c>
      <c r="AB256" s="60">
        <v>253</v>
      </c>
      <c r="AC256" s="60" t="s">
        <v>460</v>
      </c>
      <c r="AD256" s="60" t="s">
        <v>461</v>
      </c>
      <c r="AE256" s="60" t="s">
        <v>904</v>
      </c>
      <c r="AF256" s="60">
        <v>1000</v>
      </c>
      <c r="AG256" s="60" t="s">
        <v>901</v>
      </c>
      <c r="AH256" s="56"/>
      <c r="AI256" s="56"/>
      <c r="AJ256" s="56"/>
      <c r="AK256" s="56"/>
      <c r="AL256" s="56"/>
      <c r="AM256" s="56"/>
      <c r="AN256" s="56"/>
    </row>
    <row r="257" spans="1:40" ht="13.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60">
        <v>6</v>
      </c>
      <c r="AA257" s="60" t="s">
        <v>887</v>
      </c>
      <c r="AB257" s="60">
        <v>254</v>
      </c>
      <c r="AC257" s="60" t="s">
        <v>462</v>
      </c>
      <c r="AD257" s="60" t="s">
        <v>463</v>
      </c>
      <c r="AE257" s="60" t="s">
        <v>885</v>
      </c>
      <c r="AF257" s="60">
        <v>240</v>
      </c>
      <c r="AG257" s="60" t="s">
        <v>1061</v>
      </c>
      <c r="AH257" s="56"/>
      <c r="AI257" s="56"/>
      <c r="AJ257" s="56"/>
      <c r="AK257" s="56"/>
      <c r="AL257" s="56"/>
      <c r="AM257" s="56"/>
      <c r="AN257" s="56"/>
    </row>
    <row r="258" spans="1:40" ht="13.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60" t="s">
        <v>876</v>
      </c>
      <c r="AA258" s="60" t="s">
        <v>882</v>
      </c>
      <c r="AB258" s="60">
        <v>255</v>
      </c>
      <c r="AC258" s="60" t="s">
        <v>464</v>
      </c>
      <c r="AD258" s="60" t="s">
        <v>465</v>
      </c>
      <c r="AE258" s="60" t="s">
        <v>466</v>
      </c>
      <c r="AF258" s="60">
        <v>3407</v>
      </c>
      <c r="AG258" s="60" t="s">
        <v>913</v>
      </c>
      <c r="AH258" s="56"/>
      <c r="AI258" s="56"/>
      <c r="AJ258" s="56"/>
      <c r="AK258" s="56"/>
      <c r="AL258" s="56"/>
      <c r="AM258" s="56"/>
      <c r="AN258" s="56"/>
    </row>
    <row r="259" spans="1:40" ht="13.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60" t="s">
        <v>876</v>
      </c>
      <c r="AA259" s="60" t="s">
        <v>882</v>
      </c>
      <c r="AB259" s="60">
        <v>256</v>
      </c>
      <c r="AC259" s="60" t="s">
        <v>464</v>
      </c>
      <c r="AD259" s="60" t="s">
        <v>467</v>
      </c>
      <c r="AE259" s="60" t="s">
        <v>466</v>
      </c>
      <c r="AF259" s="60">
        <v>3600</v>
      </c>
      <c r="AG259" s="60" t="s">
        <v>913</v>
      </c>
      <c r="AH259" s="56"/>
      <c r="AI259" s="56"/>
      <c r="AJ259" s="56"/>
      <c r="AK259" s="56"/>
      <c r="AL259" s="56"/>
      <c r="AM259" s="56"/>
      <c r="AN259" s="56"/>
    </row>
    <row r="260" spans="1:40" ht="13.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60" t="s">
        <v>876</v>
      </c>
      <c r="AA260" s="60" t="s">
        <v>882</v>
      </c>
      <c r="AB260" s="60">
        <v>257</v>
      </c>
      <c r="AC260" s="60" t="s">
        <v>468</v>
      </c>
      <c r="AD260" s="60" t="s">
        <v>469</v>
      </c>
      <c r="AE260" s="60" t="s">
        <v>466</v>
      </c>
      <c r="AF260" s="60">
        <v>3407</v>
      </c>
      <c r="AG260" s="60" t="s">
        <v>913</v>
      </c>
      <c r="AH260" s="56"/>
      <c r="AI260" s="56"/>
      <c r="AJ260" s="56"/>
      <c r="AK260" s="56"/>
      <c r="AL260" s="56"/>
      <c r="AM260" s="56"/>
      <c r="AN260" s="56"/>
    </row>
    <row r="261" spans="1:40" ht="13.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60" t="s">
        <v>876</v>
      </c>
      <c r="AA261" s="60" t="s">
        <v>882</v>
      </c>
      <c r="AB261" s="60">
        <v>258</v>
      </c>
      <c r="AC261" s="60" t="s">
        <v>470</v>
      </c>
      <c r="AD261" s="60" t="s">
        <v>471</v>
      </c>
      <c r="AE261" s="60" t="s">
        <v>466</v>
      </c>
      <c r="AF261" s="60">
        <v>5014</v>
      </c>
      <c r="AG261" s="60" t="s">
        <v>913</v>
      </c>
      <c r="AH261" s="56"/>
      <c r="AI261" s="56"/>
      <c r="AJ261" s="56"/>
      <c r="AK261" s="56"/>
      <c r="AL261" s="56"/>
      <c r="AM261" s="56"/>
      <c r="AN261" s="56"/>
    </row>
    <row r="262" spans="1:40" ht="13.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60" t="s">
        <v>876</v>
      </c>
      <c r="AA262" s="60" t="s">
        <v>882</v>
      </c>
      <c r="AB262" s="60">
        <v>259</v>
      </c>
      <c r="AC262" s="60" t="s">
        <v>470</v>
      </c>
      <c r="AD262" s="60" t="s">
        <v>472</v>
      </c>
      <c r="AE262" s="60" t="s">
        <v>466</v>
      </c>
      <c r="AF262" s="60">
        <v>5314</v>
      </c>
      <c r="AG262" s="60" t="s">
        <v>913</v>
      </c>
      <c r="AH262" s="56"/>
      <c r="AI262" s="56"/>
      <c r="AJ262" s="56"/>
      <c r="AK262" s="56"/>
      <c r="AL262" s="56"/>
      <c r="AM262" s="56"/>
      <c r="AN262" s="56"/>
    </row>
    <row r="263" spans="1:40" ht="13.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60" t="s">
        <v>876</v>
      </c>
      <c r="AA263" s="60" t="s">
        <v>882</v>
      </c>
      <c r="AB263" s="60">
        <v>260</v>
      </c>
      <c r="AC263" s="60" t="s">
        <v>473</v>
      </c>
      <c r="AD263" s="60" t="s">
        <v>474</v>
      </c>
      <c r="AE263" s="60" t="s">
        <v>466</v>
      </c>
      <c r="AF263" s="60">
        <v>5014</v>
      </c>
      <c r="AG263" s="60" t="s">
        <v>913</v>
      </c>
      <c r="AH263" s="56"/>
      <c r="AI263" s="56"/>
      <c r="AJ263" s="56"/>
      <c r="AK263" s="56"/>
      <c r="AL263" s="56"/>
      <c r="AM263" s="56"/>
      <c r="AN263" s="56"/>
    </row>
    <row r="264" spans="1:40" ht="13.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60">
        <v>7</v>
      </c>
      <c r="AA264" s="60" t="s">
        <v>887</v>
      </c>
      <c r="AB264" s="60">
        <v>261</v>
      </c>
      <c r="AC264" s="60" t="s">
        <v>475</v>
      </c>
      <c r="AD264" s="60" t="s">
        <v>476</v>
      </c>
      <c r="AE264" s="60" t="s">
        <v>916</v>
      </c>
      <c r="AF264" s="60">
        <v>5500</v>
      </c>
      <c r="AG264" s="60" t="s">
        <v>931</v>
      </c>
      <c r="AH264" s="56"/>
      <c r="AI264" s="56"/>
      <c r="AJ264" s="56"/>
      <c r="AK264" s="56"/>
      <c r="AL264" s="56"/>
      <c r="AM264" s="56"/>
      <c r="AN264" s="56"/>
    </row>
    <row r="265" spans="1:40" ht="13.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60">
        <v>7</v>
      </c>
      <c r="AA265" s="60" t="s">
        <v>887</v>
      </c>
      <c r="AB265" s="60">
        <v>262</v>
      </c>
      <c r="AC265" s="60" t="s">
        <v>477</v>
      </c>
      <c r="AD265" s="60" t="s">
        <v>478</v>
      </c>
      <c r="AE265" s="60" t="s">
        <v>916</v>
      </c>
      <c r="AF265" s="60">
        <v>1870</v>
      </c>
      <c r="AG265" s="60" t="s">
        <v>931</v>
      </c>
      <c r="AH265" s="56"/>
      <c r="AI265" s="56"/>
      <c r="AJ265" s="56"/>
      <c r="AK265" s="56"/>
      <c r="AL265" s="56"/>
      <c r="AM265" s="56"/>
      <c r="AN265" s="56"/>
    </row>
    <row r="266" spans="1:40" ht="13.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60">
        <v>1</v>
      </c>
      <c r="AA266" s="60" t="s">
        <v>877</v>
      </c>
      <c r="AB266" s="60">
        <v>263</v>
      </c>
      <c r="AC266" s="60" t="s">
        <v>479</v>
      </c>
      <c r="AD266" s="60" t="s">
        <v>480</v>
      </c>
      <c r="AE266" s="60" t="s">
        <v>481</v>
      </c>
      <c r="AF266" s="60">
        <v>1799</v>
      </c>
      <c r="AG266" s="60" t="s">
        <v>1061</v>
      </c>
      <c r="AH266" s="56"/>
      <c r="AI266" s="56"/>
      <c r="AJ266" s="56"/>
      <c r="AK266" s="56"/>
      <c r="AL266" s="56"/>
      <c r="AM266" s="56"/>
      <c r="AN266" s="56"/>
    </row>
    <row r="267" spans="1:40" ht="13.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60">
        <v>1</v>
      </c>
      <c r="AA267" s="60" t="s">
        <v>877</v>
      </c>
      <c r="AB267" s="60">
        <v>264</v>
      </c>
      <c r="AC267" s="60" t="s">
        <v>479</v>
      </c>
      <c r="AD267" s="60" t="s">
        <v>482</v>
      </c>
      <c r="AE267" s="60" t="s">
        <v>481</v>
      </c>
      <c r="AF267" s="60">
        <v>1799</v>
      </c>
      <c r="AG267" s="60" t="s">
        <v>1061</v>
      </c>
      <c r="AH267" s="56"/>
      <c r="AI267" s="56"/>
      <c r="AJ267" s="56"/>
      <c r="AK267" s="56"/>
      <c r="AL267" s="56"/>
      <c r="AM267" s="56"/>
      <c r="AN267" s="56"/>
    </row>
    <row r="268" spans="1:40" ht="13.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60">
        <v>1</v>
      </c>
      <c r="AA268" s="60" t="s">
        <v>877</v>
      </c>
      <c r="AB268" s="60">
        <v>265</v>
      </c>
      <c r="AC268" s="60" t="s">
        <v>479</v>
      </c>
      <c r="AD268" s="60" t="s">
        <v>483</v>
      </c>
      <c r="AE268" s="60" t="s">
        <v>481</v>
      </c>
      <c r="AF268" s="60">
        <v>1799</v>
      </c>
      <c r="AG268" s="60" t="s">
        <v>1061</v>
      </c>
      <c r="AH268" s="56"/>
      <c r="AI268" s="56"/>
      <c r="AJ268" s="56"/>
      <c r="AK268" s="56"/>
      <c r="AL268" s="56"/>
      <c r="AM268" s="56"/>
      <c r="AN268" s="56"/>
    </row>
    <row r="269" spans="1:40" ht="13.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60">
        <v>1</v>
      </c>
      <c r="AA269" s="60" t="s">
        <v>877</v>
      </c>
      <c r="AB269" s="60">
        <v>266</v>
      </c>
      <c r="AC269" s="60" t="s">
        <v>479</v>
      </c>
      <c r="AD269" s="60" t="s">
        <v>484</v>
      </c>
      <c r="AE269" s="60" t="s">
        <v>481</v>
      </c>
      <c r="AF269" s="60">
        <v>2550</v>
      </c>
      <c r="AG269" s="60" t="s">
        <v>1061</v>
      </c>
      <c r="AH269" s="56"/>
      <c r="AI269" s="56"/>
      <c r="AJ269" s="56"/>
      <c r="AK269" s="56"/>
      <c r="AL269" s="56"/>
      <c r="AM269" s="56"/>
      <c r="AN269" s="56"/>
    </row>
    <row r="270" spans="1:40" ht="13.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60">
        <v>1</v>
      </c>
      <c r="AA270" s="60" t="s">
        <v>877</v>
      </c>
      <c r="AB270" s="60">
        <v>267</v>
      </c>
      <c r="AC270" s="60" t="s">
        <v>479</v>
      </c>
      <c r="AD270" s="60" t="s">
        <v>485</v>
      </c>
      <c r="AE270" s="60" t="s">
        <v>481</v>
      </c>
      <c r="AF270" s="60">
        <v>2550</v>
      </c>
      <c r="AG270" s="60" t="s">
        <v>1061</v>
      </c>
      <c r="AH270" s="56"/>
      <c r="AI270" s="56"/>
      <c r="AJ270" s="56"/>
      <c r="AK270" s="56"/>
      <c r="AL270" s="56"/>
      <c r="AM270" s="56"/>
      <c r="AN270" s="56"/>
    </row>
    <row r="271" spans="1:40" ht="13.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60">
        <v>1</v>
      </c>
      <c r="AA271" s="60" t="s">
        <v>877</v>
      </c>
      <c r="AB271" s="60">
        <v>268</v>
      </c>
      <c r="AC271" s="60" t="s">
        <v>479</v>
      </c>
      <c r="AD271" s="60" t="s">
        <v>486</v>
      </c>
      <c r="AE271" s="60" t="s">
        <v>481</v>
      </c>
      <c r="AF271" s="60">
        <v>2550</v>
      </c>
      <c r="AG271" s="60" t="s">
        <v>1061</v>
      </c>
      <c r="AH271" s="56"/>
      <c r="AI271" s="56"/>
      <c r="AJ271" s="56"/>
      <c r="AK271" s="56"/>
      <c r="AL271" s="56"/>
      <c r="AM271" s="56"/>
      <c r="AN271" s="56"/>
    </row>
    <row r="272" spans="1:40" ht="13.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60">
        <v>1</v>
      </c>
      <c r="AA272" s="60" t="s">
        <v>877</v>
      </c>
      <c r="AB272" s="60">
        <v>269</v>
      </c>
      <c r="AC272" s="60" t="s">
        <v>487</v>
      </c>
      <c r="AD272" s="60" t="s">
        <v>488</v>
      </c>
      <c r="AE272" s="60" t="s">
        <v>890</v>
      </c>
      <c r="AF272" s="60">
        <v>178</v>
      </c>
      <c r="AG272" s="60" t="s">
        <v>896</v>
      </c>
      <c r="AH272" s="56"/>
      <c r="AI272" s="56"/>
      <c r="AJ272" s="56"/>
      <c r="AK272" s="56"/>
      <c r="AL272" s="56"/>
      <c r="AM272" s="56"/>
      <c r="AN272" s="56"/>
    </row>
    <row r="273" spans="1:40" ht="13.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60">
        <v>5</v>
      </c>
      <c r="AA273" s="60" t="s">
        <v>887</v>
      </c>
      <c r="AB273" s="60">
        <v>270</v>
      </c>
      <c r="AC273" s="60" t="s">
        <v>489</v>
      </c>
      <c r="AD273" s="60" t="s">
        <v>490</v>
      </c>
      <c r="AE273" s="60" t="s">
        <v>904</v>
      </c>
      <c r="AF273" s="60">
        <v>2599</v>
      </c>
      <c r="AG273" s="60" t="s">
        <v>1061</v>
      </c>
      <c r="AH273" s="56"/>
      <c r="AI273" s="56"/>
      <c r="AJ273" s="56"/>
      <c r="AK273" s="56"/>
      <c r="AL273" s="56"/>
      <c r="AM273" s="56"/>
      <c r="AN273" s="56"/>
    </row>
    <row r="274" spans="1:40" ht="13.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60">
        <v>5</v>
      </c>
      <c r="AA274" s="60" t="s">
        <v>887</v>
      </c>
      <c r="AB274" s="60">
        <v>271</v>
      </c>
      <c r="AC274" s="60" t="s">
        <v>491</v>
      </c>
      <c r="AD274" s="60" t="s">
        <v>492</v>
      </c>
      <c r="AE274" s="60" t="s">
        <v>904</v>
      </c>
      <c r="AF274" s="60">
        <v>19000</v>
      </c>
      <c r="AG274" s="60" t="s">
        <v>493</v>
      </c>
      <c r="AH274" s="56"/>
      <c r="AI274" s="56"/>
      <c r="AJ274" s="56"/>
      <c r="AK274" s="56"/>
      <c r="AL274" s="56"/>
      <c r="AM274" s="56"/>
      <c r="AN274" s="56"/>
    </row>
    <row r="275" spans="1:40" ht="13.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60" t="s">
        <v>909</v>
      </c>
      <c r="AA275" s="60" t="s">
        <v>1019</v>
      </c>
      <c r="AB275" s="60">
        <v>272</v>
      </c>
      <c r="AC275" s="60" t="s">
        <v>494</v>
      </c>
      <c r="AD275" s="60" t="s">
        <v>495</v>
      </c>
      <c r="AE275" s="60" t="s">
        <v>916</v>
      </c>
      <c r="AF275" s="60">
        <v>980</v>
      </c>
      <c r="AG275" s="60" t="s">
        <v>496</v>
      </c>
      <c r="AH275" s="56"/>
      <c r="AI275" s="56"/>
      <c r="AJ275" s="56"/>
      <c r="AK275" s="56"/>
      <c r="AL275" s="56"/>
      <c r="AM275" s="56"/>
      <c r="AN275" s="56"/>
    </row>
    <row r="276" spans="1:40" ht="13.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60">
        <v>3</v>
      </c>
      <c r="AA276" s="60" t="s">
        <v>882</v>
      </c>
      <c r="AB276" s="60">
        <v>273</v>
      </c>
      <c r="AC276" s="60" t="s">
        <v>497</v>
      </c>
      <c r="AD276" s="60" t="s">
        <v>498</v>
      </c>
      <c r="AE276" s="60" t="s">
        <v>916</v>
      </c>
      <c r="AF276" s="60">
        <v>690</v>
      </c>
      <c r="AG276" s="60" t="s">
        <v>886</v>
      </c>
      <c r="AH276" s="56"/>
      <c r="AI276" s="56"/>
      <c r="AJ276" s="56"/>
      <c r="AK276" s="56"/>
      <c r="AL276" s="56"/>
      <c r="AM276" s="56"/>
      <c r="AN276" s="56"/>
    </row>
    <row r="277" spans="1:40" ht="13.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60">
        <v>1</v>
      </c>
      <c r="AA277" s="60" t="s">
        <v>877</v>
      </c>
      <c r="AB277" s="60">
        <v>274</v>
      </c>
      <c r="AC277" s="60" t="s">
        <v>499</v>
      </c>
      <c r="AD277" s="60" t="s">
        <v>500</v>
      </c>
      <c r="AE277" s="60" t="s">
        <v>501</v>
      </c>
      <c r="AF277" s="60">
        <v>500</v>
      </c>
      <c r="AG277" s="60" t="s">
        <v>901</v>
      </c>
      <c r="AH277" s="56"/>
      <c r="AI277" s="56"/>
      <c r="AJ277" s="56"/>
      <c r="AK277" s="56"/>
      <c r="AL277" s="56"/>
      <c r="AM277" s="56"/>
      <c r="AN277" s="56"/>
    </row>
    <row r="278" spans="1:40" ht="13.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60">
        <v>1</v>
      </c>
      <c r="AA278" s="60" t="s">
        <v>877</v>
      </c>
      <c r="AB278" s="60">
        <v>275</v>
      </c>
      <c r="AC278" s="60" t="s">
        <v>499</v>
      </c>
      <c r="AD278" s="60" t="s">
        <v>502</v>
      </c>
      <c r="AE278" s="60" t="s">
        <v>501</v>
      </c>
      <c r="AF278" s="60">
        <v>350</v>
      </c>
      <c r="AG278" s="60" t="s">
        <v>901</v>
      </c>
      <c r="AH278" s="56"/>
      <c r="AI278" s="56"/>
      <c r="AJ278" s="56"/>
      <c r="AK278" s="56"/>
      <c r="AL278" s="56"/>
      <c r="AM278" s="56"/>
      <c r="AN278" s="56"/>
    </row>
    <row r="279" spans="1:40" ht="13.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60">
        <v>7</v>
      </c>
      <c r="AA279" s="60" t="s">
        <v>887</v>
      </c>
      <c r="AB279" s="60">
        <v>276</v>
      </c>
      <c r="AC279" s="60" t="s">
        <v>503</v>
      </c>
      <c r="AD279" s="60" t="s">
        <v>504</v>
      </c>
      <c r="AE279" s="60" t="s">
        <v>904</v>
      </c>
      <c r="AF279" s="60">
        <v>1730</v>
      </c>
      <c r="AG279" s="60" t="s">
        <v>931</v>
      </c>
      <c r="AH279" s="56"/>
      <c r="AI279" s="56"/>
      <c r="AJ279" s="56"/>
      <c r="AK279" s="56"/>
      <c r="AL279" s="56"/>
      <c r="AM279" s="56"/>
      <c r="AN279" s="56"/>
    </row>
    <row r="280" spans="1:40" ht="13.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60" t="s">
        <v>905</v>
      </c>
      <c r="AA280" s="60" t="s">
        <v>882</v>
      </c>
      <c r="AB280" s="60">
        <v>277</v>
      </c>
      <c r="AC280" s="60" t="s">
        <v>505</v>
      </c>
      <c r="AD280" s="60" t="s">
        <v>506</v>
      </c>
      <c r="AE280" s="60" t="s">
        <v>916</v>
      </c>
      <c r="AF280" s="60">
        <v>615</v>
      </c>
      <c r="AG280" s="60" t="s">
        <v>922</v>
      </c>
      <c r="AH280" s="56"/>
      <c r="AI280" s="56"/>
      <c r="AJ280" s="56"/>
      <c r="AK280" s="56"/>
      <c r="AL280" s="56"/>
      <c r="AM280" s="56"/>
      <c r="AN280" s="56"/>
    </row>
    <row r="281" spans="1:40" ht="13.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60" t="s">
        <v>905</v>
      </c>
      <c r="AA281" s="60" t="s">
        <v>882</v>
      </c>
      <c r="AB281" s="60">
        <v>278</v>
      </c>
      <c r="AC281" s="60" t="s">
        <v>505</v>
      </c>
      <c r="AD281" s="60" t="s">
        <v>923</v>
      </c>
      <c r="AE281" s="60" t="s">
        <v>916</v>
      </c>
      <c r="AF281" s="60">
        <v>145</v>
      </c>
      <c r="AG281" s="60" t="s">
        <v>913</v>
      </c>
      <c r="AH281" s="56"/>
      <c r="AI281" s="56"/>
      <c r="AJ281" s="56"/>
      <c r="AK281" s="56"/>
      <c r="AL281" s="56"/>
      <c r="AM281" s="56"/>
      <c r="AN281" s="56"/>
    </row>
    <row r="282" spans="1:40" ht="13.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60">
        <v>6</v>
      </c>
      <c r="AA282" s="60" t="s">
        <v>887</v>
      </c>
      <c r="AB282" s="60">
        <v>279</v>
      </c>
      <c r="AC282" s="60" t="s">
        <v>507</v>
      </c>
      <c r="AD282" s="60" t="s">
        <v>508</v>
      </c>
      <c r="AE282" s="60" t="s">
        <v>916</v>
      </c>
      <c r="AF282" s="60">
        <v>980</v>
      </c>
      <c r="AG282" s="60" t="s">
        <v>919</v>
      </c>
      <c r="AH282" s="56"/>
      <c r="AI282" s="56"/>
      <c r="AJ282" s="56"/>
      <c r="AK282" s="56"/>
      <c r="AL282" s="56"/>
      <c r="AM282" s="56"/>
      <c r="AN282" s="56"/>
    </row>
    <row r="283" spans="1:40" ht="13.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60">
        <v>6</v>
      </c>
      <c r="AA283" s="60" t="s">
        <v>887</v>
      </c>
      <c r="AB283" s="60">
        <v>280</v>
      </c>
      <c r="AC283" s="60" t="s">
        <v>509</v>
      </c>
      <c r="AD283" s="60"/>
      <c r="AE283" s="60" t="s">
        <v>510</v>
      </c>
      <c r="AF283" s="60">
        <v>1100</v>
      </c>
      <c r="AG283" s="60" t="s">
        <v>919</v>
      </c>
      <c r="AH283" s="56"/>
      <c r="AI283" s="56"/>
      <c r="AJ283" s="56"/>
      <c r="AK283" s="56"/>
      <c r="AL283" s="56"/>
      <c r="AM283" s="56"/>
      <c r="AN283" s="56"/>
    </row>
    <row r="284" spans="1:40" ht="13.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60">
        <v>3</v>
      </c>
      <c r="AA284" s="60" t="s">
        <v>882</v>
      </c>
      <c r="AB284" s="60">
        <v>281</v>
      </c>
      <c r="AC284" s="60" t="s">
        <v>511</v>
      </c>
      <c r="AD284" s="60" t="s">
        <v>512</v>
      </c>
      <c r="AE284" s="60" t="s">
        <v>904</v>
      </c>
      <c r="AF284" s="60">
        <v>5705</v>
      </c>
      <c r="AG284" s="60" t="s">
        <v>913</v>
      </c>
      <c r="AH284" s="56"/>
      <c r="AI284" s="56"/>
      <c r="AJ284" s="56"/>
      <c r="AK284" s="56"/>
      <c r="AL284" s="56"/>
      <c r="AM284" s="56"/>
      <c r="AN284" s="56"/>
    </row>
    <row r="285" spans="1:40" ht="13.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60">
        <v>6</v>
      </c>
      <c r="AA285" s="60" t="s">
        <v>887</v>
      </c>
      <c r="AB285" s="60">
        <v>282</v>
      </c>
      <c r="AC285" s="60" t="s">
        <v>513</v>
      </c>
      <c r="AD285" s="60" t="s">
        <v>514</v>
      </c>
      <c r="AE285" s="60" t="s">
        <v>874</v>
      </c>
      <c r="AF285" s="60">
        <v>254</v>
      </c>
      <c r="AG285" s="60" t="s">
        <v>913</v>
      </c>
      <c r="AH285" s="56"/>
      <c r="AI285" s="56"/>
      <c r="AJ285" s="56"/>
      <c r="AK285" s="56"/>
      <c r="AL285" s="56"/>
      <c r="AM285" s="56"/>
      <c r="AN285" s="56"/>
    </row>
    <row r="286" spans="1:40" ht="13.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60" t="s">
        <v>876</v>
      </c>
      <c r="AA286" s="60" t="s">
        <v>877</v>
      </c>
      <c r="AB286" s="60">
        <v>283</v>
      </c>
      <c r="AC286" s="60" t="s">
        <v>515</v>
      </c>
      <c r="AD286" s="60" t="s">
        <v>516</v>
      </c>
      <c r="AE286" s="60" t="s">
        <v>916</v>
      </c>
      <c r="AF286" s="60">
        <v>525</v>
      </c>
      <c r="AG286" s="60" t="s">
        <v>927</v>
      </c>
      <c r="AH286" s="56"/>
      <c r="AI286" s="56"/>
      <c r="AJ286" s="56"/>
      <c r="AK286" s="56"/>
      <c r="AL286" s="56"/>
      <c r="AM286" s="56"/>
      <c r="AN286" s="56"/>
    </row>
    <row r="287" spans="1:40" ht="13.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60" t="s">
        <v>876</v>
      </c>
      <c r="AA287" s="60" t="s">
        <v>877</v>
      </c>
      <c r="AB287" s="60">
        <v>284</v>
      </c>
      <c r="AC287" s="60" t="s">
        <v>515</v>
      </c>
      <c r="AD287" s="60" t="s">
        <v>517</v>
      </c>
      <c r="AE287" s="60" t="s">
        <v>916</v>
      </c>
      <c r="AF287" s="60">
        <v>1250</v>
      </c>
      <c r="AG287" s="60" t="s">
        <v>901</v>
      </c>
      <c r="AH287" s="56"/>
      <c r="AI287" s="56"/>
      <c r="AJ287" s="56"/>
      <c r="AK287" s="56"/>
      <c r="AL287" s="56"/>
      <c r="AM287" s="56"/>
      <c r="AN287" s="56"/>
    </row>
    <row r="288" spans="1:40" ht="13.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60">
        <v>3</v>
      </c>
      <c r="AA288" s="60" t="s">
        <v>882</v>
      </c>
      <c r="AB288" s="60">
        <v>285</v>
      </c>
      <c r="AC288" s="60" t="s">
        <v>518</v>
      </c>
      <c r="AD288" s="60" t="s">
        <v>1037</v>
      </c>
      <c r="AE288" s="60" t="s">
        <v>304</v>
      </c>
      <c r="AF288" s="60">
        <v>1268</v>
      </c>
      <c r="AG288" s="60" t="s">
        <v>913</v>
      </c>
      <c r="AH288" s="56"/>
      <c r="AI288" s="56"/>
      <c r="AJ288" s="56"/>
      <c r="AK288" s="56"/>
      <c r="AL288" s="56"/>
      <c r="AM288" s="56"/>
      <c r="AN288" s="56"/>
    </row>
    <row r="289" spans="1:40" ht="13.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60">
        <v>7</v>
      </c>
      <c r="AA289" s="60" t="s">
        <v>887</v>
      </c>
      <c r="AB289" s="60">
        <v>286</v>
      </c>
      <c r="AC289" s="60" t="s">
        <v>519</v>
      </c>
      <c r="AD289" s="60" t="s">
        <v>520</v>
      </c>
      <c r="AE289" s="60" t="s">
        <v>904</v>
      </c>
      <c r="AF289" s="60">
        <v>5400</v>
      </c>
      <c r="AG289" s="60" t="s">
        <v>931</v>
      </c>
      <c r="AH289" s="56"/>
      <c r="AI289" s="56"/>
      <c r="AJ289" s="56"/>
      <c r="AK289" s="56"/>
      <c r="AL289" s="56"/>
      <c r="AM289" s="56"/>
      <c r="AN289" s="56"/>
    </row>
    <row r="290" spans="1:40" ht="13.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60" t="s">
        <v>344</v>
      </c>
      <c r="AA290" s="60" t="s">
        <v>877</v>
      </c>
      <c r="AB290" s="60">
        <v>287</v>
      </c>
      <c r="AC290" s="60" t="s">
        <v>521</v>
      </c>
      <c r="AD290" s="60" t="s">
        <v>522</v>
      </c>
      <c r="AE290" s="60" t="s">
        <v>953</v>
      </c>
      <c r="AF290" s="60">
        <v>220</v>
      </c>
      <c r="AG290" s="60" t="s">
        <v>901</v>
      </c>
      <c r="AH290" s="56"/>
      <c r="AI290" s="56"/>
      <c r="AJ290" s="56"/>
      <c r="AK290" s="56"/>
      <c r="AL290" s="56"/>
      <c r="AM290" s="56"/>
      <c r="AN290" s="56"/>
    </row>
    <row r="291" spans="1:40" ht="13.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60" t="s">
        <v>344</v>
      </c>
      <c r="AA291" s="60" t="s">
        <v>877</v>
      </c>
      <c r="AB291" s="60">
        <v>288</v>
      </c>
      <c r="AC291" s="60" t="s">
        <v>523</v>
      </c>
      <c r="AD291" s="60" t="s">
        <v>524</v>
      </c>
      <c r="AE291" s="60" t="s">
        <v>953</v>
      </c>
      <c r="AF291" s="60">
        <v>235</v>
      </c>
      <c r="AG291" s="60" t="s">
        <v>901</v>
      </c>
      <c r="AH291" s="56"/>
      <c r="AI291" s="56"/>
      <c r="AJ291" s="56"/>
      <c r="AK291" s="56"/>
      <c r="AL291" s="56"/>
      <c r="AM291" s="56"/>
      <c r="AN291" s="56"/>
    </row>
    <row r="292" spans="1:40" ht="13.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60" t="s">
        <v>344</v>
      </c>
      <c r="AA292" s="60" t="s">
        <v>877</v>
      </c>
      <c r="AB292" s="60">
        <v>289</v>
      </c>
      <c r="AC292" s="60" t="s">
        <v>525</v>
      </c>
      <c r="AD292" s="60" t="s">
        <v>526</v>
      </c>
      <c r="AE292" s="60" t="s">
        <v>953</v>
      </c>
      <c r="AF292" s="60">
        <v>235</v>
      </c>
      <c r="AG292" s="60" t="s">
        <v>901</v>
      </c>
      <c r="AH292" s="56"/>
      <c r="AI292" s="56"/>
      <c r="AJ292" s="56"/>
      <c r="AK292" s="56"/>
      <c r="AL292" s="56"/>
      <c r="AM292" s="56"/>
      <c r="AN292" s="56"/>
    </row>
    <row r="293" spans="1:40" ht="13.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60">
        <v>7</v>
      </c>
      <c r="AA293" s="60" t="s">
        <v>887</v>
      </c>
      <c r="AB293" s="60">
        <v>290</v>
      </c>
      <c r="AC293" s="60" t="s">
        <v>527</v>
      </c>
      <c r="AD293" s="60" t="s">
        <v>528</v>
      </c>
      <c r="AE293" s="60" t="s">
        <v>529</v>
      </c>
      <c r="AF293" s="60">
        <v>3300</v>
      </c>
      <c r="AG293" s="60" t="s">
        <v>931</v>
      </c>
      <c r="AH293" s="56"/>
      <c r="AI293" s="56"/>
      <c r="AJ293" s="56"/>
      <c r="AK293" s="56"/>
      <c r="AL293" s="56"/>
      <c r="AM293" s="56"/>
      <c r="AN293" s="56"/>
    </row>
    <row r="294" spans="1:40" ht="13.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60">
        <v>7</v>
      </c>
      <c r="AA294" s="60" t="s">
        <v>887</v>
      </c>
      <c r="AB294" s="60">
        <v>291</v>
      </c>
      <c r="AC294" s="60" t="s">
        <v>527</v>
      </c>
      <c r="AD294" s="60" t="s">
        <v>530</v>
      </c>
      <c r="AE294" s="60" t="s">
        <v>531</v>
      </c>
      <c r="AF294" s="60">
        <v>6000</v>
      </c>
      <c r="AG294" s="60" t="s">
        <v>891</v>
      </c>
      <c r="AH294" s="56"/>
      <c r="AI294" s="56"/>
      <c r="AJ294" s="56"/>
      <c r="AK294" s="56"/>
      <c r="AL294" s="56"/>
      <c r="AM294" s="56"/>
      <c r="AN294" s="56"/>
    </row>
    <row r="295" spans="1:40" ht="13.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60">
        <v>7</v>
      </c>
      <c r="AA295" s="60" t="s">
        <v>887</v>
      </c>
      <c r="AB295" s="60">
        <v>292</v>
      </c>
      <c r="AC295" s="60" t="s">
        <v>532</v>
      </c>
      <c r="AD295" s="60" t="s">
        <v>533</v>
      </c>
      <c r="AE295" s="60" t="s">
        <v>108</v>
      </c>
      <c r="AF295" s="60">
        <v>2600</v>
      </c>
      <c r="AG295" s="60" t="s">
        <v>931</v>
      </c>
      <c r="AH295" s="56"/>
      <c r="AI295" s="56"/>
      <c r="AJ295" s="56"/>
      <c r="AK295" s="56"/>
      <c r="AL295" s="56"/>
      <c r="AM295" s="56"/>
      <c r="AN295" s="56"/>
    </row>
    <row r="296" spans="1:40" ht="13.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60" t="s">
        <v>876</v>
      </c>
      <c r="AA296" s="60" t="s">
        <v>877</v>
      </c>
      <c r="AB296" s="60">
        <v>293</v>
      </c>
      <c r="AC296" s="60" t="s">
        <v>534</v>
      </c>
      <c r="AD296" s="60" t="s">
        <v>977</v>
      </c>
      <c r="AE296" s="60" t="s">
        <v>363</v>
      </c>
      <c r="AF296" s="60">
        <v>945</v>
      </c>
      <c r="AG296" s="60" t="s">
        <v>535</v>
      </c>
      <c r="AH296" s="56"/>
      <c r="AI296" s="56"/>
      <c r="AJ296" s="56"/>
      <c r="AK296" s="56"/>
      <c r="AL296" s="56"/>
      <c r="AM296" s="56"/>
      <c r="AN296" s="56"/>
    </row>
    <row r="297" spans="1:40" ht="13.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60">
        <v>3</v>
      </c>
      <c r="AA297" s="60" t="s">
        <v>882</v>
      </c>
      <c r="AB297" s="60">
        <v>294</v>
      </c>
      <c r="AC297" s="60" t="s">
        <v>536</v>
      </c>
      <c r="AD297" s="60" t="s">
        <v>537</v>
      </c>
      <c r="AE297" s="60" t="s">
        <v>916</v>
      </c>
      <c r="AF297" s="60">
        <v>383</v>
      </c>
      <c r="AG297" s="60" t="s">
        <v>913</v>
      </c>
      <c r="AH297" s="56"/>
      <c r="AI297" s="56"/>
      <c r="AJ297" s="56"/>
      <c r="AK297" s="56"/>
      <c r="AL297" s="56"/>
      <c r="AM297" s="56"/>
      <c r="AN297" s="56"/>
    </row>
    <row r="298" spans="1:40" ht="13.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60">
        <v>3</v>
      </c>
      <c r="AA298" s="60" t="s">
        <v>882</v>
      </c>
      <c r="AB298" s="60">
        <v>295</v>
      </c>
      <c r="AC298" s="60" t="s">
        <v>538</v>
      </c>
      <c r="AD298" s="60"/>
      <c r="AE298" s="60" t="s">
        <v>916</v>
      </c>
      <c r="AF298" s="60">
        <v>199</v>
      </c>
      <c r="AG298" s="60" t="s">
        <v>913</v>
      </c>
      <c r="AH298" s="56"/>
      <c r="AI298" s="56"/>
      <c r="AJ298" s="56"/>
      <c r="AK298" s="56"/>
      <c r="AL298" s="56"/>
      <c r="AM298" s="56"/>
      <c r="AN298" s="56"/>
    </row>
    <row r="299" spans="1:40" ht="13.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60">
        <v>7</v>
      </c>
      <c r="AA299" s="60" t="s">
        <v>887</v>
      </c>
      <c r="AB299" s="60">
        <v>296</v>
      </c>
      <c r="AC299" s="60" t="s">
        <v>539</v>
      </c>
      <c r="AD299" s="60" t="s">
        <v>540</v>
      </c>
      <c r="AE299" s="60" t="s">
        <v>916</v>
      </c>
      <c r="AF299" s="60">
        <v>610</v>
      </c>
      <c r="AG299" s="60" t="s">
        <v>931</v>
      </c>
      <c r="AH299" s="56"/>
      <c r="AI299" s="56"/>
      <c r="AJ299" s="56"/>
      <c r="AK299" s="56"/>
      <c r="AL299" s="56"/>
      <c r="AM299" s="56"/>
      <c r="AN299" s="56"/>
    </row>
    <row r="300" spans="1:40" ht="13.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60">
        <v>7</v>
      </c>
      <c r="AA300" s="60" t="s">
        <v>887</v>
      </c>
      <c r="AB300" s="60">
        <v>297</v>
      </c>
      <c r="AC300" s="60" t="s">
        <v>539</v>
      </c>
      <c r="AD300" s="60" t="s">
        <v>541</v>
      </c>
      <c r="AE300" s="60" t="s">
        <v>916</v>
      </c>
      <c r="AF300" s="60">
        <v>700</v>
      </c>
      <c r="AG300" s="60" t="s">
        <v>931</v>
      </c>
      <c r="AH300" s="56"/>
      <c r="AI300" s="56"/>
      <c r="AJ300" s="56"/>
      <c r="AK300" s="56"/>
      <c r="AL300" s="56"/>
      <c r="AM300" s="56"/>
      <c r="AN300" s="56"/>
    </row>
    <row r="301" spans="1:40" ht="13.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60">
        <v>7</v>
      </c>
      <c r="AA301" s="60" t="s">
        <v>887</v>
      </c>
      <c r="AB301" s="60">
        <v>298</v>
      </c>
      <c r="AC301" s="60" t="s">
        <v>539</v>
      </c>
      <c r="AD301" s="60" t="s">
        <v>542</v>
      </c>
      <c r="AE301" s="60" t="s">
        <v>916</v>
      </c>
      <c r="AF301" s="60">
        <v>700</v>
      </c>
      <c r="AG301" s="60" t="s">
        <v>931</v>
      </c>
      <c r="AH301" s="56"/>
      <c r="AI301" s="56"/>
      <c r="AJ301" s="56"/>
      <c r="AK301" s="56"/>
      <c r="AL301" s="56"/>
      <c r="AM301" s="56"/>
      <c r="AN301" s="56"/>
    </row>
    <row r="302" spans="1:40" ht="13.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60">
        <v>7</v>
      </c>
      <c r="AA302" s="60" t="s">
        <v>887</v>
      </c>
      <c r="AB302" s="60">
        <v>299</v>
      </c>
      <c r="AC302" s="60" t="s">
        <v>539</v>
      </c>
      <c r="AD302" s="60" t="s">
        <v>543</v>
      </c>
      <c r="AE302" s="60" t="s">
        <v>916</v>
      </c>
      <c r="AF302" s="60">
        <v>1300</v>
      </c>
      <c r="AG302" s="60" t="s">
        <v>931</v>
      </c>
      <c r="AH302" s="56"/>
      <c r="AI302" s="56"/>
      <c r="AJ302" s="56"/>
      <c r="AK302" s="56"/>
      <c r="AL302" s="56"/>
      <c r="AM302" s="56"/>
      <c r="AN302" s="56"/>
    </row>
    <row r="303" spans="1:40" ht="13.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60">
        <v>6</v>
      </c>
      <c r="AA303" s="60" t="s">
        <v>887</v>
      </c>
      <c r="AB303" s="60">
        <v>300</v>
      </c>
      <c r="AC303" s="60" t="s">
        <v>544</v>
      </c>
      <c r="AD303" s="60" t="s">
        <v>545</v>
      </c>
      <c r="AE303" s="60" t="s">
        <v>546</v>
      </c>
      <c r="AF303" s="60">
        <v>800</v>
      </c>
      <c r="AG303" s="60" t="s">
        <v>919</v>
      </c>
      <c r="AH303" s="56"/>
      <c r="AI303" s="56"/>
      <c r="AJ303" s="56"/>
      <c r="AK303" s="56"/>
      <c r="AL303" s="56"/>
      <c r="AM303" s="56"/>
      <c r="AN303" s="56"/>
    </row>
    <row r="304" spans="1:40" ht="13.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60">
        <v>11</v>
      </c>
      <c r="AA304" s="60" t="s">
        <v>998</v>
      </c>
      <c r="AB304" s="60">
        <v>301</v>
      </c>
      <c r="AC304" s="60" t="s">
        <v>547</v>
      </c>
      <c r="AD304" s="60" t="s">
        <v>548</v>
      </c>
      <c r="AE304" s="60" t="s">
        <v>916</v>
      </c>
      <c r="AF304" s="60">
        <v>510</v>
      </c>
      <c r="AG304" s="60" t="s">
        <v>1003</v>
      </c>
      <c r="AH304" s="56"/>
      <c r="AI304" s="56"/>
      <c r="AJ304" s="56"/>
      <c r="AK304" s="56"/>
      <c r="AL304" s="56"/>
      <c r="AM304" s="56"/>
      <c r="AN304" s="56"/>
    </row>
    <row r="305" spans="1:40" ht="13.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60">
        <v>11</v>
      </c>
      <c r="AA305" s="60" t="s">
        <v>998</v>
      </c>
      <c r="AB305" s="60">
        <v>302</v>
      </c>
      <c r="AC305" s="60" t="s">
        <v>549</v>
      </c>
      <c r="AD305" s="60" t="s">
        <v>550</v>
      </c>
      <c r="AE305" s="60" t="s">
        <v>874</v>
      </c>
      <c r="AF305" s="60">
        <v>1200</v>
      </c>
      <c r="AG305" s="60" t="s">
        <v>1003</v>
      </c>
      <c r="AH305" s="56"/>
      <c r="AI305" s="56"/>
      <c r="AJ305" s="56"/>
      <c r="AK305" s="56"/>
      <c r="AL305" s="56"/>
      <c r="AM305" s="56"/>
      <c r="AN305" s="56"/>
    </row>
    <row r="306" spans="1:40" ht="13.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60" t="s">
        <v>876</v>
      </c>
      <c r="AA306" s="60" t="s">
        <v>877</v>
      </c>
      <c r="AB306" s="60">
        <v>303</v>
      </c>
      <c r="AC306" s="60" t="s">
        <v>551</v>
      </c>
      <c r="AD306" s="60" t="s">
        <v>552</v>
      </c>
      <c r="AE306" s="60" t="s">
        <v>553</v>
      </c>
      <c r="AF306" s="60">
        <v>43000</v>
      </c>
      <c r="AG306" s="60" t="s">
        <v>1061</v>
      </c>
      <c r="AH306" s="56"/>
      <c r="AI306" s="56"/>
      <c r="AJ306" s="56"/>
      <c r="AK306" s="56"/>
      <c r="AL306" s="56"/>
      <c r="AM306" s="56"/>
      <c r="AN306" s="56"/>
    </row>
    <row r="307" spans="1:40" ht="13.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60" t="s">
        <v>876</v>
      </c>
      <c r="AA307" s="60" t="s">
        <v>877</v>
      </c>
      <c r="AB307" s="60">
        <v>304</v>
      </c>
      <c r="AC307" s="60" t="s">
        <v>551</v>
      </c>
      <c r="AD307" s="60" t="s">
        <v>554</v>
      </c>
      <c r="AE307" s="60" t="s">
        <v>553</v>
      </c>
      <c r="AF307" s="60">
        <v>12500</v>
      </c>
      <c r="AG307" s="60" t="s">
        <v>1061</v>
      </c>
      <c r="AH307" s="56"/>
      <c r="AI307" s="56"/>
      <c r="AJ307" s="56"/>
      <c r="AK307" s="56"/>
      <c r="AL307" s="56"/>
      <c r="AM307" s="56"/>
      <c r="AN307" s="56"/>
    </row>
    <row r="308" spans="1:40" ht="13.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60" t="s">
        <v>876</v>
      </c>
      <c r="AA308" s="60" t="s">
        <v>877</v>
      </c>
      <c r="AB308" s="60">
        <v>305</v>
      </c>
      <c r="AC308" s="60" t="s">
        <v>551</v>
      </c>
      <c r="AD308" s="60" t="s">
        <v>555</v>
      </c>
      <c r="AE308" s="60" t="s">
        <v>553</v>
      </c>
      <c r="AF308" s="60">
        <v>8500</v>
      </c>
      <c r="AG308" s="60" t="s">
        <v>1061</v>
      </c>
      <c r="AH308" s="56"/>
      <c r="AI308" s="56"/>
      <c r="AJ308" s="56"/>
      <c r="AK308" s="56"/>
      <c r="AL308" s="56"/>
      <c r="AM308" s="56"/>
      <c r="AN308" s="56"/>
    </row>
    <row r="309" spans="1:40" ht="13.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60" t="s">
        <v>876</v>
      </c>
      <c r="AA309" s="60" t="s">
        <v>877</v>
      </c>
      <c r="AB309" s="60">
        <v>306</v>
      </c>
      <c r="AC309" s="60" t="s">
        <v>556</v>
      </c>
      <c r="AD309" s="60" t="s">
        <v>557</v>
      </c>
      <c r="AE309" s="60" t="s">
        <v>916</v>
      </c>
      <c r="AF309" s="60">
        <v>48420</v>
      </c>
      <c r="AG309" s="60" t="s">
        <v>1061</v>
      </c>
      <c r="AH309" s="56"/>
      <c r="AI309" s="56"/>
      <c r="AJ309" s="56"/>
      <c r="AK309" s="56"/>
      <c r="AL309" s="56"/>
      <c r="AM309" s="56"/>
      <c r="AN309" s="56"/>
    </row>
    <row r="310" spans="1:40" ht="13.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60" t="s">
        <v>876</v>
      </c>
      <c r="AA310" s="60" t="s">
        <v>877</v>
      </c>
      <c r="AB310" s="60">
        <v>307</v>
      </c>
      <c r="AC310" s="60" t="s">
        <v>556</v>
      </c>
      <c r="AD310" s="60" t="s">
        <v>558</v>
      </c>
      <c r="AE310" s="60" t="s">
        <v>916</v>
      </c>
      <c r="AF310" s="60">
        <v>31250</v>
      </c>
      <c r="AG310" s="60" t="s">
        <v>1061</v>
      </c>
      <c r="AH310" s="56"/>
      <c r="AI310" s="56"/>
      <c r="AJ310" s="56"/>
      <c r="AK310" s="56"/>
      <c r="AL310" s="56"/>
      <c r="AM310" s="56"/>
      <c r="AN310" s="56"/>
    </row>
    <row r="311" spans="1:40" ht="13.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60" t="s">
        <v>876</v>
      </c>
      <c r="AA311" s="60" t="s">
        <v>877</v>
      </c>
      <c r="AB311" s="60">
        <v>308</v>
      </c>
      <c r="AC311" s="60" t="s">
        <v>559</v>
      </c>
      <c r="AD311" s="60" t="s">
        <v>560</v>
      </c>
      <c r="AE311" s="60" t="s">
        <v>125</v>
      </c>
      <c r="AF311" s="60">
        <v>440</v>
      </c>
      <c r="AG311" s="60" t="s">
        <v>896</v>
      </c>
      <c r="AH311" s="56"/>
      <c r="AI311" s="56"/>
      <c r="AJ311" s="56"/>
      <c r="AK311" s="56"/>
      <c r="AL311" s="56"/>
      <c r="AM311" s="56"/>
      <c r="AN311" s="56"/>
    </row>
    <row r="312" spans="1:40" ht="13.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60" t="s">
        <v>876</v>
      </c>
      <c r="AA312" s="60" t="s">
        <v>877</v>
      </c>
      <c r="AB312" s="60">
        <v>309</v>
      </c>
      <c r="AC312" s="60" t="s">
        <v>561</v>
      </c>
      <c r="AD312" s="60" t="s">
        <v>562</v>
      </c>
      <c r="AE312" s="60" t="s">
        <v>125</v>
      </c>
      <c r="AF312" s="60">
        <v>448</v>
      </c>
      <c r="AG312" s="60" t="s">
        <v>896</v>
      </c>
      <c r="AH312" s="56"/>
      <c r="AI312" s="56"/>
      <c r="AJ312" s="56"/>
      <c r="AK312" s="56"/>
      <c r="AL312" s="56"/>
      <c r="AM312" s="56"/>
      <c r="AN312" s="56"/>
    </row>
    <row r="313" spans="1:40" ht="13.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60">
        <v>7</v>
      </c>
      <c r="AA313" s="60" t="s">
        <v>887</v>
      </c>
      <c r="AB313" s="60">
        <v>310</v>
      </c>
      <c r="AC313" s="60" t="s">
        <v>563</v>
      </c>
      <c r="AD313" s="60" t="s">
        <v>564</v>
      </c>
      <c r="AE313" s="60" t="s">
        <v>108</v>
      </c>
      <c r="AF313" s="60">
        <v>4500</v>
      </c>
      <c r="AG313" s="60" t="s">
        <v>931</v>
      </c>
      <c r="AH313" s="56"/>
      <c r="AI313" s="56"/>
      <c r="AJ313" s="56"/>
      <c r="AK313" s="56"/>
      <c r="AL313" s="56"/>
      <c r="AM313" s="56"/>
      <c r="AN313" s="56"/>
    </row>
    <row r="314" spans="1:40" ht="13.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60">
        <v>6</v>
      </c>
      <c r="AA314" s="60" t="s">
        <v>887</v>
      </c>
      <c r="AB314" s="60">
        <v>311</v>
      </c>
      <c r="AC314" s="60" t="s">
        <v>565</v>
      </c>
      <c r="AD314" s="60" t="s">
        <v>566</v>
      </c>
      <c r="AE314" s="60" t="s">
        <v>916</v>
      </c>
      <c r="AF314" s="60">
        <v>9060</v>
      </c>
      <c r="AG314" s="60" t="s">
        <v>891</v>
      </c>
      <c r="AH314" s="56"/>
      <c r="AI314" s="56"/>
      <c r="AJ314" s="56"/>
      <c r="AK314" s="56"/>
      <c r="AL314" s="56"/>
      <c r="AM314" s="56"/>
      <c r="AN314" s="56"/>
    </row>
    <row r="315" spans="1:40" ht="13.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60">
        <v>3</v>
      </c>
      <c r="AA315" s="60" t="s">
        <v>882</v>
      </c>
      <c r="AB315" s="60">
        <v>312</v>
      </c>
      <c r="AC315" s="60" t="s">
        <v>567</v>
      </c>
      <c r="AD315" s="60" t="s">
        <v>568</v>
      </c>
      <c r="AE315" s="60" t="s">
        <v>904</v>
      </c>
      <c r="AF315" s="60">
        <v>1500</v>
      </c>
      <c r="AG315" s="60" t="s">
        <v>922</v>
      </c>
      <c r="AH315" s="56"/>
      <c r="AI315" s="56"/>
      <c r="AJ315" s="56"/>
      <c r="AK315" s="56"/>
      <c r="AL315" s="56"/>
      <c r="AM315" s="56"/>
      <c r="AN315" s="56"/>
    </row>
    <row r="316" spans="1:40" ht="13.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60" t="s">
        <v>905</v>
      </c>
      <c r="AA316" s="60" t="s">
        <v>877</v>
      </c>
      <c r="AB316" s="60">
        <v>313</v>
      </c>
      <c r="AC316" s="60" t="s">
        <v>569</v>
      </c>
      <c r="AD316" s="60" t="s">
        <v>1037</v>
      </c>
      <c r="AE316" s="60" t="s">
        <v>916</v>
      </c>
      <c r="AF316" s="60">
        <v>438</v>
      </c>
      <c r="AG316" s="60" t="s">
        <v>1061</v>
      </c>
      <c r="AH316" s="56"/>
      <c r="AI316" s="56"/>
      <c r="AJ316" s="56"/>
      <c r="AK316" s="56"/>
      <c r="AL316" s="56"/>
      <c r="AM316" s="56"/>
      <c r="AN316" s="56"/>
    </row>
    <row r="317" spans="1:40" ht="13.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60" t="s">
        <v>876</v>
      </c>
      <c r="AA317" s="60" t="s">
        <v>877</v>
      </c>
      <c r="AB317" s="60">
        <v>314</v>
      </c>
      <c r="AC317" s="60" t="s">
        <v>570</v>
      </c>
      <c r="AD317" s="60" t="s">
        <v>571</v>
      </c>
      <c r="AE317" s="60" t="s">
        <v>108</v>
      </c>
      <c r="AF317" s="60">
        <v>1888</v>
      </c>
      <c r="AG317" s="60" t="s">
        <v>896</v>
      </c>
      <c r="AH317" s="56"/>
      <c r="AI317" s="56"/>
      <c r="AJ317" s="56"/>
      <c r="AK317" s="56"/>
      <c r="AL317" s="56"/>
      <c r="AM317" s="56"/>
      <c r="AN317" s="56"/>
    </row>
    <row r="318" spans="1:40" ht="13.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60" t="s">
        <v>876</v>
      </c>
      <c r="AA318" s="60" t="s">
        <v>877</v>
      </c>
      <c r="AB318" s="60">
        <v>315</v>
      </c>
      <c r="AC318" s="60" t="s">
        <v>570</v>
      </c>
      <c r="AD318" s="60" t="s">
        <v>572</v>
      </c>
      <c r="AE318" s="60" t="s">
        <v>108</v>
      </c>
      <c r="AF318" s="60">
        <v>1888</v>
      </c>
      <c r="AG318" s="60" t="s">
        <v>896</v>
      </c>
      <c r="AH318" s="56"/>
      <c r="AI318" s="56"/>
      <c r="AJ318" s="56"/>
      <c r="AK318" s="56"/>
      <c r="AL318" s="56"/>
      <c r="AM318" s="56"/>
      <c r="AN318" s="56"/>
    </row>
    <row r="319" spans="1:40" ht="13.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60">
        <v>3</v>
      </c>
      <c r="AA319" s="60" t="s">
        <v>882</v>
      </c>
      <c r="AB319" s="60">
        <v>316</v>
      </c>
      <c r="AC319" s="60" t="s">
        <v>575</v>
      </c>
      <c r="AD319" s="60" t="s">
        <v>576</v>
      </c>
      <c r="AE319" s="60" t="s">
        <v>916</v>
      </c>
      <c r="AF319" s="60">
        <v>1373</v>
      </c>
      <c r="AG319" s="60" t="s">
        <v>913</v>
      </c>
      <c r="AH319" s="56"/>
      <c r="AI319" s="56"/>
      <c r="AJ319" s="56"/>
      <c r="AK319" s="56"/>
      <c r="AL319" s="56"/>
      <c r="AM319" s="56"/>
      <c r="AN319" s="56"/>
    </row>
    <row r="320" spans="1:40" ht="13.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60">
        <v>3</v>
      </c>
      <c r="AA320" s="60" t="s">
        <v>882</v>
      </c>
      <c r="AB320" s="60">
        <v>317</v>
      </c>
      <c r="AC320" s="60" t="s">
        <v>577</v>
      </c>
      <c r="AD320" s="60" t="s">
        <v>578</v>
      </c>
      <c r="AE320" s="60" t="s">
        <v>127</v>
      </c>
      <c r="AF320" s="60">
        <v>8600</v>
      </c>
      <c r="AG320" s="60" t="s">
        <v>886</v>
      </c>
      <c r="AH320" s="56"/>
      <c r="AI320" s="56"/>
      <c r="AJ320" s="56"/>
      <c r="AK320" s="56"/>
      <c r="AL320" s="56"/>
      <c r="AM320" s="56"/>
      <c r="AN320" s="56"/>
    </row>
    <row r="321" spans="1:40" ht="13.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60">
        <v>3</v>
      </c>
      <c r="AA321" s="60" t="s">
        <v>882</v>
      </c>
      <c r="AB321" s="60">
        <v>318</v>
      </c>
      <c r="AC321" s="60" t="s">
        <v>579</v>
      </c>
      <c r="AD321" s="60" t="s">
        <v>580</v>
      </c>
      <c r="AE321" s="60" t="s">
        <v>127</v>
      </c>
      <c r="AF321" s="60">
        <v>11190</v>
      </c>
      <c r="AG321" s="60" t="s">
        <v>922</v>
      </c>
      <c r="AH321" s="56"/>
      <c r="AI321" s="56"/>
      <c r="AJ321" s="56"/>
      <c r="AK321" s="56"/>
      <c r="AL321" s="56"/>
      <c r="AM321" s="56"/>
      <c r="AN321" s="56"/>
    </row>
    <row r="322" spans="1:40" ht="13.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60" t="s">
        <v>876</v>
      </c>
      <c r="AA322" s="60" t="s">
        <v>877</v>
      </c>
      <c r="AB322" s="60">
        <v>319</v>
      </c>
      <c r="AC322" s="60" t="s">
        <v>581</v>
      </c>
      <c r="AD322" s="60" t="s">
        <v>582</v>
      </c>
      <c r="AE322" s="60" t="s">
        <v>583</v>
      </c>
      <c r="AF322" s="60">
        <v>1892</v>
      </c>
      <c r="AG322" s="60" t="s">
        <v>896</v>
      </c>
      <c r="AH322" s="56"/>
      <c r="AI322" s="56"/>
      <c r="AJ322" s="56"/>
      <c r="AK322" s="56"/>
      <c r="AL322" s="56"/>
      <c r="AM322" s="56"/>
      <c r="AN322" s="56"/>
    </row>
    <row r="323" spans="1:40" ht="13.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60" t="s">
        <v>876</v>
      </c>
      <c r="AA323" s="60" t="s">
        <v>877</v>
      </c>
      <c r="AB323" s="60">
        <v>320</v>
      </c>
      <c r="AC323" s="60" t="s">
        <v>581</v>
      </c>
      <c r="AD323" s="60" t="s">
        <v>584</v>
      </c>
      <c r="AE323" s="60" t="s">
        <v>583</v>
      </c>
      <c r="AF323" s="60">
        <v>2468</v>
      </c>
      <c r="AG323" s="60" t="s">
        <v>896</v>
      </c>
      <c r="AH323" s="56"/>
      <c r="AI323" s="56"/>
      <c r="AJ323" s="56"/>
      <c r="AK323" s="56"/>
      <c r="AL323" s="56"/>
      <c r="AM323" s="56"/>
      <c r="AN323" s="56"/>
    </row>
    <row r="324" spans="1:40" ht="13.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60" t="s">
        <v>876</v>
      </c>
      <c r="AA324" s="60" t="s">
        <v>877</v>
      </c>
      <c r="AB324" s="60">
        <v>321</v>
      </c>
      <c r="AC324" s="60" t="s">
        <v>581</v>
      </c>
      <c r="AD324" s="60" t="s">
        <v>585</v>
      </c>
      <c r="AE324" s="60" t="s">
        <v>583</v>
      </c>
      <c r="AF324" s="60">
        <v>3188</v>
      </c>
      <c r="AG324" s="60" t="s">
        <v>896</v>
      </c>
      <c r="AH324" s="56"/>
      <c r="AI324" s="56"/>
      <c r="AJ324" s="56"/>
      <c r="AK324" s="56"/>
      <c r="AL324" s="56"/>
      <c r="AM324" s="56"/>
      <c r="AN324" s="56"/>
    </row>
    <row r="325" spans="1:40" ht="13.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60" t="s">
        <v>876</v>
      </c>
      <c r="AA325" s="60" t="s">
        <v>877</v>
      </c>
      <c r="AB325" s="60">
        <v>322</v>
      </c>
      <c r="AC325" s="60" t="s">
        <v>581</v>
      </c>
      <c r="AD325" s="60" t="s">
        <v>586</v>
      </c>
      <c r="AE325" s="60" t="s">
        <v>583</v>
      </c>
      <c r="AF325" s="60">
        <v>3898</v>
      </c>
      <c r="AG325" s="60" t="s">
        <v>896</v>
      </c>
      <c r="AH325" s="56"/>
      <c r="AI325" s="56"/>
      <c r="AJ325" s="56"/>
      <c r="AK325" s="56"/>
      <c r="AL325" s="56"/>
      <c r="AM325" s="56"/>
      <c r="AN325" s="56"/>
    </row>
    <row r="326" spans="1:40" ht="13.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60">
        <v>3</v>
      </c>
      <c r="AA326" s="60" t="s">
        <v>882</v>
      </c>
      <c r="AB326" s="60">
        <v>323</v>
      </c>
      <c r="AC326" s="60" t="s">
        <v>587</v>
      </c>
      <c r="AD326" s="60" t="s">
        <v>588</v>
      </c>
      <c r="AE326" s="60" t="s">
        <v>904</v>
      </c>
      <c r="AF326" s="60">
        <v>265</v>
      </c>
      <c r="AG326" s="60" t="s">
        <v>896</v>
      </c>
      <c r="AH326" s="56"/>
      <c r="AI326" s="56"/>
      <c r="AJ326" s="56"/>
      <c r="AK326" s="56"/>
      <c r="AL326" s="56"/>
      <c r="AM326" s="56"/>
      <c r="AN326" s="56"/>
    </row>
    <row r="327" spans="1:40" ht="13.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60">
        <v>7</v>
      </c>
      <c r="AA327" s="60" t="s">
        <v>887</v>
      </c>
      <c r="AB327" s="60">
        <v>324</v>
      </c>
      <c r="AC327" s="60" t="s">
        <v>589</v>
      </c>
      <c r="AD327" s="60" t="s">
        <v>590</v>
      </c>
      <c r="AE327" s="60" t="s">
        <v>916</v>
      </c>
      <c r="AF327" s="60">
        <v>2800</v>
      </c>
      <c r="AG327" s="60" t="s">
        <v>931</v>
      </c>
      <c r="AH327" s="56"/>
      <c r="AI327" s="56"/>
      <c r="AJ327" s="56"/>
      <c r="AK327" s="56"/>
      <c r="AL327" s="56"/>
      <c r="AM327" s="56"/>
      <c r="AN327" s="56"/>
    </row>
    <row r="328" spans="1:40" ht="13.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60">
        <v>7</v>
      </c>
      <c r="AA328" s="60" t="s">
        <v>887</v>
      </c>
      <c r="AB328" s="60">
        <v>325</v>
      </c>
      <c r="AC328" s="60" t="s">
        <v>591</v>
      </c>
      <c r="AD328" s="60" t="s">
        <v>592</v>
      </c>
      <c r="AE328" s="60" t="s">
        <v>904</v>
      </c>
      <c r="AF328" s="60">
        <v>3400</v>
      </c>
      <c r="AG328" s="60" t="s">
        <v>931</v>
      </c>
      <c r="AH328" s="56"/>
      <c r="AI328" s="56"/>
      <c r="AJ328" s="56"/>
      <c r="AK328" s="56"/>
      <c r="AL328" s="56"/>
      <c r="AM328" s="56"/>
      <c r="AN328" s="56"/>
    </row>
    <row r="329" spans="1:40" ht="13.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60" t="s">
        <v>905</v>
      </c>
      <c r="AA329" s="60" t="s">
        <v>877</v>
      </c>
      <c r="AB329" s="60">
        <v>326</v>
      </c>
      <c r="AC329" s="60" t="s">
        <v>593</v>
      </c>
      <c r="AD329" s="60" t="s">
        <v>941</v>
      </c>
      <c r="AE329" s="60" t="s">
        <v>594</v>
      </c>
      <c r="AF329" s="60">
        <v>300</v>
      </c>
      <c r="AG329" s="60" t="s">
        <v>535</v>
      </c>
      <c r="AH329" s="56"/>
      <c r="AI329" s="56"/>
      <c r="AJ329" s="56"/>
      <c r="AK329" s="56"/>
      <c r="AL329" s="56"/>
      <c r="AM329" s="56"/>
      <c r="AN329" s="56"/>
    </row>
    <row r="330" spans="1:40" ht="13.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60" t="s">
        <v>876</v>
      </c>
      <c r="AA330" s="60" t="s">
        <v>877</v>
      </c>
      <c r="AB330" s="60">
        <v>327</v>
      </c>
      <c r="AC330" s="60" t="s">
        <v>595</v>
      </c>
      <c r="AD330" s="60" t="s">
        <v>596</v>
      </c>
      <c r="AE330" s="60" t="s">
        <v>895</v>
      </c>
      <c r="AF330" s="60">
        <v>660</v>
      </c>
      <c r="AG330" s="60" t="s">
        <v>896</v>
      </c>
      <c r="AH330" s="56"/>
      <c r="AI330" s="56"/>
      <c r="AJ330" s="56"/>
      <c r="AK330" s="56"/>
      <c r="AL330" s="56"/>
      <c r="AM330" s="56"/>
      <c r="AN330" s="56"/>
    </row>
    <row r="331" spans="1:40" ht="13.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60">
        <v>1</v>
      </c>
      <c r="AA331" s="60" t="s">
        <v>877</v>
      </c>
      <c r="AB331" s="60">
        <v>328</v>
      </c>
      <c r="AC331" s="60" t="s">
        <v>595</v>
      </c>
      <c r="AD331" s="60" t="s">
        <v>597</v>
      </c>
      <c r="AE331" s="60" t="s">
        <v>960</v>
      </c>
      <c r="AF331" s="60">
        <v>934</v>
      </c>
      <c r="AG331" s="60" t="s">
        <v>896</v>
      </c>
      <c r="AH331" s="56"/>
      <c r="AI331" s="56"/>
      <c r="AJ331" s="56"/>
      <c r="AK331" s="56"/>
      <c r="AL331" s="56"/>
      <c r="AM331" s="56"/>
      <c r="AN331" s="56"/>
    </row>
    <row r="332" spans="1:40" ht="13.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60">
        <v>1</v>
      </c>
      <c r="AA332" s="60" t="s">
        <v>877</v>
      </c>
      <c r="AB332" s="60">
        <v>329</v>
      </c>
      <c r="AC332" s="60" t="s">
        <v>595</v>
      </c>
      <c r="AD332" s="60" t="s">
        <v>599</v>
      </c>
      <c r="AE332" s="60" t="s">
        <v>960</v>
      </c>
      <c r="AF332" s="60">
        <v>1144</v>
      </c>
      <c r="AG332" s="60" t="s">
        <v>896</v>
      </c>
      <c r="AH332" s="56"/>
      <c r="AI332" s="56"/>
      <c r="AJ332" s="56"/>
      <c r="AK332" s="56"/>
      <c r="AL332" s="56"/>
      <c r="AM332" s="56"/>
      <c r="AN332" s="56"/>
    </row>
    <row r="333" spans="1:40" ht="13.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60">
        <v>1</v>
      </c>
      <c r="AA333" s="60" t="s">
        <v>877</v>
      </c>
      <c r="AB333" s="60">
        <v>330</v>
      </c>
      <c r="AC333" s="60" t="s">
        <v>595</v>
      </c>
      <c r="AD333" s="60" t="s">
        <v>600</v>
      </c>
      <c r="AE333" s="60" t="s">
        <v>960</v>
      </c>
      <c r="AF333" s="60">
        <v>2200</v>
      </c>
      <c r="AG333" s="60" t="s">
        <v>896</v>
      </c>
      <c r="AH333" s="56"/>
      <c r="AI333" s="56"/>
      <c r="AJ333" s="56"/>
      <c r="AK333" s="56"/>
      <c r="AL333" s="56"/>
      <c r="AM333" s="56"/>
      <c r="AN333" s="56"/>
    </row>
    <row r="334" spans="1:40" ht="13.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60" t="s">
        <v>876</v>
      </c>
      <c r="AA334" s="60" t="s">
        <v>877</v>
      </c>
      <c r="AB334" s="60">
        <v>331</v>
      </c>
      <c r="AC334" s="60" t="s">
        <v>601</v>
      </c>
      <c r="AD334" s="60" t="s">
        <v>602</v>
      </c>
      <c r="AE334" s="60" t="s">
        <v>960</v>
      </c>
      <c r="AF334" s="60">
        <v>820</v>
      </c>
      <c r="AG334" s="60" t="s">
        <v>896</v>
      </c>
      <c r="AH334" s="56"/>
      <c r="AI334" s="56"/>
      <c r="AJ334" s="56"/>
      <c r="AK334" s="56"/>
      <c r="AL334" s="56"/>
      <c r="AM334" s="56"/>
      <c r="AN334" s="56"/>
    </row>
    <row r="335" spans="1:40" ht="13.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60" t="s">
        <v>369</v>
      </c>
      <c r="AA335" s="60" t="s">
        <v>887</v>
      </c>
      <c r="AB335" s="60">
        <v>332</v>
      </c>
      <c r="AC335" s="60" t="s">
        <v>603</v>
      </c>
      <c r="AD335" s="60" t="s">
        <v>604</v>
      </c>
      <c r="AE335" s="60" t="s">
        <v>605</v>
      </c>
      <c r="AF335" s="60"/>
      <c r="AG335" s="60"/>
      <c r="AH335" s="56"/>
      <c r="AI335" s="56"/>
      <c r="AJ335" s="56"/>
      <c r="AK335" s="56"/>
      <c r="AL335" s="56"/>
      <c r="AM335" s="56"/>
      <c r="AN335" s="56"/>
    </row>
    <row r="336" spans="1:40" ht="13.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60" t="s">
        <v>369</v>
      </c>
      <c r="AA336" s="60" t="s">
        <v>887</v>
      </c>
      <c r="AB336" s="60">
        <v>333</v>
      </c>
      <c r="AC336" s="60" t="s">
        <v>606</v>
      </c>
      <c r="AD336" s="60" t="s">
        <v>607</v>
      </c>
      <c r="AE336" s="60" t="s">
        <v>608</v>
      </c>
      <c r="AF336" s="60">
        <v>1800</v>
      </c>
      <c r="AG336" s="60" t="s">
        <v>919</v>
      </c>
      <c r="AH336" s="56"/>
      <c r="AI336" s="56"/>
      <c r="AJ336" s="56"/>
      <c r="AK336" s="56"/>
      <c r="AL336" s="56"/>
      <c r="AM336" s="56"/>
      <c r="AN336" s="56"/>
    </row>
    <row r="337" spans="1:40" ht="13.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60">
        <v>6</v>
      </c>
      <c r="AA337" s="60" t="s">
        <v>887</v>
      </c>
      <c r="AB337" s="60">
        <v>334</v>
      </c>
      <c r="AC337" s="60" t="s">
        <v>609</v>
      </c>
      <c r="AD337" s="60" t="s">
        <v>1037</v>
      </c>
      <c r="AE337" s="60" t="s">
        <v>916</v>
      </c>
      <c r="AF337" s="60">
        <v>800</v>
      </c>
      <c r="AG337" s="60" t="s">
        <v>919</v>
      </c>
      <c r="AH337" s="56"/>
      <c r="AI337" s="56"/>
      <c r="AJ337" s="56"/>
      <c r="AK337" s="56"/>
      <c r="AL337" s="56"/>
      <c r="AM337" s="56"/>
      <c r="AN337" s="56"/>
    </row>
    <row r="338" spans="1:40" ht="13.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60">
        <v>7</v>
      </c>
      <c r="AA338" s="60" t="s">
        <v>887</v>
      </c>
      <c r="AB338" s="60">
        <v>335</v>
      </c>
      <c r="AC338" s="60" t="s">
        <v>610</v>
      </c>
      <c r="AD338" s="60" t="s">
        <v>611</v>
      </c>
      <c r="AE338" s="60" t="s">
        <v>108</v>
      </c>
      <c r="AF338" s="60">
        <v>4900</v>
      </c>
      <c r="AG338" s="60" t="s">
        <v>931</v>
      </c>
      <c r="AH338" s="56"/>
      <c r="AI338" s="56"/>
      <c r="AJ338" s="56"/>
      <c r="AK338" s="56"/>
      <c r="AL338" s="56"/>
      <c r="AM338" s="56"/>
      <c r="AN338" s="56"/>
    </row>
    <row r="339" spans="1:40" ht="13.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60">
        <v>3</v>
      </c>
      <c r="AA339" s="60" t="s">
        <v>882</v>
      </c>
      <c r="AB339" s="60">
        <v>336</v>
      </c>
      <c r="AC339" s="60" t="s">
        <v>612</v>
      </c>
      <c r="AD339" s="60" t="s">
        <v>613</v>
      </c>
      <c r="AE339" s="60" t="s">
        <v>904</v>
      </c>
      <c r="AF339" s="60">
        <v>276</v>
      </c>
      <c r="AG339" s="60" t="s">
        <v>913</v>
      </c>
      <c r="AH339" s="56"/>
      <c r="AI339" s="56"/>
      <c r="AJ339" s="56"/>
      <c r="AK339" s="56"/>
      <c r="AL339" s="56"/>
      <c r="AM339" s="56"/>
      <c r="AN339" s="56"/>
    </row>
    <row r="340" spans="1:40" ht="13.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60">
        <v>3</v>
      </c>
      <c r="AA340" s="60" t="s">
        <v>882</v>
      </c>
      <c r="AB340" s="60">
        <v>337</v>
      </c>
      <c r="AC340" s="60" t="s">
        <v>612</v>
      </c>
      <c r="AD340" s="60" t="s">
        <v>614</v>
      </c>
      <c r="AE340" s="60" t="s">
        <v>904</v>
      </c>
      <c r="AF340" s="60">
        <v>2200</v>
      </c>
      <c r="AG340" s="60" t="s">
        <v>886</v>
      </c>
      <c r="AH340" s="56"/>
      <c r="AI340" s="56"/>
      <c r="AJ340" s="56"/>
      <c r="AK340" s="56"/>
      <c r="AL340" s="56"/>
      <c r="AM340" s="56"/>
      <c r="AN340" s="56"/>
    </row>
    <row r="341" spans="1:40" ht="13.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60">
        <v>3</v>
      </c>
      <c r="AA341" s="60" t="s">
        <v>882</v>
      </c>
      <c r="AB341" s="60">
        <v>338</v>
      </c>
      <c r="AC341" s="60" t="s">
        <v>615</v>
      </c>
      <c r="AD341" s="60" t="s">
        <v>616</v>
      </c>
      <c r="AE341" s="60" t="s">
        <v>904</v>
      </c>
      <c r="AF341" s="60">
        <v>600</v>
      </c>
      <c r="AG341" s="60" t="s">
        <v>886</v>
      </c>
      <c r="AH341" s="56"/>
      <c r="AI341" s="56"/>
      <c r="AJ341" s="56"/>
      <c r="AK341" s="56"/>
      <c r="AL341" s="56"/>
      <c r="AM341" s="56"/>
      <c r="AN341" s="56"/>
    </row>
    <row r="342" spans="1:40" ht="13.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60">
        <v>6</v>
      </c>
      <c r="AA342" s="60" t="s">
        <v>887</v>
      </c>
      <c r="AB342" s="60">
        <v>339</v>
      </c>
      <c r="AC342" s="60" t="s">
        <v>617</v>
      </c>
      <c r="AD342" s="60" t="s">
        <v>618</v>
      </c>
      <c r="AE342" s="60" t="s">
        <v>904</v>
      </c>
      <c r="AF342" s="60">
        <v>1610</v>
      </c>
      <c r="AG342" s="60" t="s">
        <v>891</v>
      </c>
      <c r="AH342" s="56"/>
      <c r="AI342" s="56"/>
      <c r="AJ342" s="56"/>
      <c r="AK342" s="56"/>
      <c r="AL342" s="56"/>
      <c r="AM342" s="56"/>
      <c r="AN342" s="56"/>
    </row>
    <row r="343" spans="1:40" ht="13.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60">
        <v>6</v>
      </c>
      <c r="AA343" s="60" t="s">
        <v>887</v>
      </c>
      <c r="AB343" s="60">
        <v>340</v>
      </c>
      <c r="AC343" s="60" t="s">
        <v>617</v>
      </c>
      <c r="AD343" s="60" t="s">
        <v>619</v>
      </c>
      <c r="AE343" s="60" t="s">
        <v>904</v>
      </c>
      <c r="AF343" s="60">
        <v>1610</v>
      </c>
      <c r="AG343" s="60" t="s">
        <v>891</v>
      </c>
      <c r="AH343" s="56"/>
      <c r="AI343" s="56"/>
      <c r="AJ343" s="56"/>
      <c r="AK343" s="56"/>
      <c r="AL343" s="56"/>
      <c r="AM343" s="56"/>
      <c r="AN343" s="56"/>
    </row>
    <row r="344" spans="1:40" ht="13.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60">
        <v>1</v>
      </c>
      <c r="AA344" s="60" t="s">
        <v>877</v>
      </c>
      <c r="AB344" s="60">
        <v>341</v>
      </c>
      <c r="AC344" s="60" t="s">
        <v>620</v>
      </c>
      <c r="AD344" s="60" t="s">
        <v>621</v>
      </c>
      <c r="AE344" s="60" t="s">
        <v>912</v>
      </c>
      <c r="AF344" s="60">
        <v>47</v>
      </c>
      <c r="AG344" s="60" t="s">
        <v>896</v>
      </c>
      <c r="AH344" s="56"/>
      <c r="AI344" s="56"/>
      <c r="AJ344" s="56"/>
      <c r="AK344" s="56"/>
      <c r="AL344" s="56"/>
      <c r="AM344" s="56"/>
      <c r="AN344" s="56"/>
    </row>
    <row r="345" spans="1:40" ht="13.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60">
        <v>6</v>
      </c>
      <c r="AA345" s="60" t="s">
        <v>887</v>
      </c>
      <c r="AB345" s="60">
        <v>342</v>
      </c>
      <c r="AC345" s="60" t="s">
        <v>622</v>
      </c>
      <c r="AD345" s="60"/>
      <c r="AE345" s="60" t="s">
        <v>623</v>
      </c>
      <c r="AF345" s="60">
        <v>630</v>
      </c>
      <c r="AG345" s="60" t="s">
        <v>919</v>
      </c>
      <c r="AH345" s="56"/>
      <c r="AI345" s="56"/>
      <c r="AJ345" s="56"/>
      <c r="AK345" s="56"/>
      <c r="AL345" s="56"/>
      <c r="AM345" s="56"/>
      <c r="AN345" s="56"/>
    </row>
    <row r="346" spans="1:40" ht="13.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60">
        <v>6</v>
      </c>
      <c r="AA346" s="60" t="s">
        <v>887</v>
      </c>
      <c r="AB346" s="60">
        <v>343</v>
      </c>
      <c r="AC346" s="60" t="s">
        <v>624</v>
      </c>
      <c r="AD346" s="60" t="s">
        <v>625</v>
      </c>
      <c r="AE346" s="60" t="s">
        <v>626</v>
      </c>
      <c r="AF346" s="60">
        <v>1200</v>
      </c>
      <c r="AG346" s="60" t="s">
        <v>919</v>
      </c>
      <c r="AH346" s="56"/>
      <c r="AI346" s="56"/>
      <c r="AJ346" s="56"/>
      <c r="AK346" s="56"/>
      <c r="AL346" s="56"/>
      <c r="AM346" s="56"/>
      <c r="AN346" s="56"/>
    </row>
    <row r="347" spans="1:40" ht="13.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60">
        <v>6</v>
      </c>
      <c r="AA347" s="60" t="s">
        <v>887</v>
      </c>
      <c r="AB347" s="60">
        <v>344</v>
      </c>
      <c r="AC347" s="60" t="s">
        <v>624</v>
      </c>
      <c r="AD347" s="60" t="s">
        <v>627</v>
      </c>
      <c r="AE347" s="60" t="s">
        <v>626</v>
      </c>
      <c r="AF347" s="60">
        <v>1200</v>
      </c>
      <c r="AG347" s="60" t="s">
        <v>919</v>
      </c>
      <c r="AH347" s="56"/>
      <c r="AI347" s="56"/>
      <c r="AJ347" s="56"/>
      <c r="AK347" s="56"/>
      <c r="AL347" s="56"/>
      <c r="AM347" s="56"/>
      <c r="AN347" s="56"/>
    </row>
    <row r="348" spans="1:40" ht="13.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60">
        <v>1</v>
      </c>
      <c r="AA348" s="60" t="s">
        <v>882</v>
      </c>
      <c r="AB348" s="60">
        <v>345</v>
      </c>
      <c r="AC348" s="60" t="s">
        <v>628</v>
      </c>
      <c r="AD348" s="60" t="s">
        <v>629</v>
      </c>
      <c r="AE348" s="60" t="s">
        <v>946</v>
      </c>
      <c r="AF348" s="60">
        <v>3150</v>
      </c>
      <c r="AG348" s="60" t="s">
        <v>913</v>
      </c>
      <c r="AH348" s="56"/>
      <c r="AI348" s="56"/>
      <c r="AJ348" s="56"/>
      <c r="AK348" s="56"/>
      <c r="AL348" s="56"/>
      <c r="AM348" s="56"/>
      <c r="AN348" s="56"/>
    </row>
    <row r="349" spans="1:40" ht="13.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60">
        <v>1</v>
      </c>
      <c r="AA349" s="60" t="s">
        <v>882</v>
      </c>
      <c r="AB349" s="60">
        <v>346</v>
      </c>
      <c r="AC349" s="60" t="s">
        <v>630</v>
      </c>
      <c r="AD349" s="60" t="s">
        <v>631</v>
      </c>
      <c r="AE349" s="60" t="s">
        <v>885</v>
      </c>
      <c r="AF349" s="60">
        <v>650</v>
      </c>
      <c r="AG349" s="60" t="s">
        <v>913</v>
      </c>
      <c r="AH349" s="56"/>
      <c r="AI349" s="56"/>
      <c r="AJ349" s="56"/>
      <c r="AK349" s="56"/>
      <c r="AL349" s="56"/>
      <c r="AM349" s="56"/>
      <c r="AN349" s="56"/>
    </row>
    <row r="350" spans="1:40" ht="13.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60">
        <v>7</v>
      </c>
      <c r="AA350" s="60" t="s">
        <v>887</v>
      </c>
      <c r="AB350" s="60">
        <v>347</v>
      </c>
      <c r="AC350" s="60" t="s">
        <v>632</v>
      </c>
      <c r="AD350" s="60" t="s">
        <v>933</v>
      </c>
      <c r="AE350" s="60" t="s">
        <v>904</v>
      </c>
      <c r="AF350" s="60">
        <v>1040</v>
      </c>
      <c r="AG350" s="60" t="s">
        <v>931</v>
      </c>
      <c r="AH350" s="56"/>
      <c r="AI350" s="56"/>
      <c r="AJ350" s="56"/>
      <c r="AK350" s="56"/>
      <c r="AL350" s="56"/>
      <c r="AM350" s="56"/>
      <c r="AN350" s="56"/>
    </row>
    <row r="351" spans="1:40" ht="13.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60" t="s">
        <v>905</v>
      </c>
      <c r="AA351" s="60" t="s">
        <v>877</v>
      </c>
      <c r="AB351" s="60">
        <v>348</v>
      </c>
      <c r="AC351" s="60" t="s">
        <v>633</v>
      </c>
      <c r="AD351" s="60" t="s">
        <v>634</v>
      </c>
      <c r="AE351" s="60" t="s">
        <v>635</v>
      </c>
      <c r="AF351" s="60">
        <v>825</v>
      </c>
      <c r="AG351" s="60" t="s">
        <v>891</v>
      </c>
      <c r="AH351" s="56"/>
      <c r="AI351" s="56"/>
      <c r="AJ351" s="56"/>
      <c r="AK351" s="56"/>
      <c r="AL351" s="56"/>
      <c r="AM351" s="56"/>
      <c r="AN351" s="56"/>
    </row>
    <row r="352" spans="1:40" ht="13.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60">
        <v>1</v>
      </c>
      <c r="AA352" s="60" t="s">
        <v>877</v>
      </c>
      <c r="AB352" s="60">
        <v>349</v>
      </c>
      <c r="AC352" s="60" t="s">
        <v>636</v>
      </c>
      <c r="AD352" s="60" t="s">
        <v>637</v>
      </c>
      <c r="AE352" s="60" t="s">
        <v>916</v>
      </c>
      <c r="AF352" s="60">
        <v>67</v>
      </c>
      <c r="AG352" s="60" t="s">
        <v>896</v>
      </c>
      <c r="AH352" s="56"/>
      <c r="AI352" s="56"/>
      <c r="AJ352" s="56"/>
      <c r="AK352" s="56"/>
      <c r="AL352" s="56"/>
      <c r="AM352" s="56"/>
      <c r="AN352" s="56"/>
    </row>
    <row r="353" spans="1:40" ht="13.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60" t="s">
        <v>909</v>
      </c>
      <c r="AA353" s="60" t="s">
        <v>882</v>
      </c>
      <c r="AB353" s="60">
        <v>350</v>
      </c>
      <c r="AC353" s="60" t="s">
        <v>638</v>
      </c>
      <c r="AD353" s="60" t="s">
        <v>1060</v>
      </c>
      <c r="AE353" s="60" t="s">
        <v>147</v>
      </c>
      <c r="AF353" s="60">
        <v>1000</v>
      </c>
      <c r="AG353" s="60" t="s">
        <v>886</v>
      </c>
      <c r="AH353" s="56"/>
      <c r="AI353" s="56"/>
      <c r="AJ353" s="56"/>
      <c r="AK353" s="56"/>
      <c r="AL353" s="56"/>
      <c r="AM353" s="56"/>
      <c r="AN353" s="56"/>
    </row>
    <row r="354" spans="1:40" ht="13.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60" t="s">
        <v>876</v>
      </c>
      <c r="AA354" s="60" t="s">
        <v>877</v>
      </c>
      <c r="AB354" s="60">
        <v>351</v>
      </c>
      <c r="AC354" s="60" t="s">
        <v>639</v>
      </c>
      <c r="AD354" s="60" t="s">
        <v>640</v>
      </c>
      <c r="AE354" s="60" t="s">
        <v>916</v>
      </c>
      <c r="AF354" s="60">
        <v>300</v>
      </c>
      <c r="AG354" s="60" t="s">
        <v>1061</v>
      </c>
      <c r="AH354" s="56"/>
      <c r="AI354" s="56"/>
      <c r="AJ354" s="56"/>
      <c r="AK354" s="56"/>
      <c r="AL354" s="56"/>
      <c r="AM354" s="56"/>
      <c r="AN354" s="56"/>
    </row>
    <row r="355" spans="1:40" ht="13.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60" t="s">
        <v>876</v>
      </c>
      <c r="AA355" s="60" t="s">
        <v>877</v>
      </c>
      <c r="AB355" s="60">
        <v>352</v>
      </c>
      <c r="AC355" s="60" t="s">
        <v>641</v>
      </c>
      <c r="AD355" s="60" t="s">
        <v>642</v>
      </c>
      <c r="AE355" s="60" t="s">
        <v>643</v>
      </c>
      <c r="AF355" s="60">
        <v>4978</v>
      </c>
      <c r="AG355" s="60" t="s">
        <v>896</v>
      </c>
      <c r="AH355" s="56"/>
      <c r="AI355" s="56"/>
      <c r="AJ355" s="56"/>
      <c r="AK355" s="56"/>
      <c r="AL355" s="56"/>
      <c r="AM355" s="56"/>
      <c r="AN355" s="56"/>
    </row>
    <row r="356" spans="1:40" ht="13.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60">
        <v>7</v>
      </c>
      <c r="AA356" s="60" t="s">
        <v>887</v>
      </c>
      <c r="AB356" s="60">
        <v>353</v>
      </c>
      <c r="AC356" s="60" t="s">
        <v>644</v>
      </c>
      <c r="AD356" s="60" t="s">
        <v>645</v>
      </c>
      <c r="AE356" s="60" t="s">
        <v>904</v>
      </c>
      <c r="AF356" s="60">
        <v>1000</v>
      </c>
      <c r="AG356" s="60" t="s">
        <v>931</v>
      </c>
      <c r="AH356" s="56"/>
      <c r="AI356" s="56"/>
      <c r="AJ356" s="56"/>
      <c r="AK356" s="56"/>
      <c r="AL356" s="56"/>
      <c r="AM356" s="56"/>
      <c r="AN356" s="56"/>
    </row>
    <row r="357" spans="1:40" ht="13.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60" t="s">
        <v>909</v>
      </c>
      <c r="AA357" s="60" t="s">
        <v>882</v>
      </c>
      <c r="AB357" s="60">
        <v>354</v>
      </c>
      <c r="AC357" s="60" t="s">
        <v>646</v>
      </c>
      <c r="AD357" s="60" t="s">
        <v>1060</v>
      </c>
      <c r="AE357" s="60" t="s">
        <v>147</v>
      </c>
      <c r="AF357" s="60">
        <v>600</v>
      </c>
      <c r="AG357" s="60" t="s">
        <v>886</v>
      </c>
      <c r="AH357" s="56"/>
      <c r="AI357" s="56"/>
      <c r="AJ357" s="56"/>
      <c r="AK357" s="56"/>
      <c r="AL357" s="56"/>
      <c r="AM357" s="56"/>
      <c r="AN357" s="56"/>
    </row>
    <row r="358" spans="1:40" ht="13.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60">
        <v>7</v>
      </c>
      <c r="AA358" s="60" t="s">
        <v>887</v>
      </c>
      <c r="AB358" s="60">
        <v>355</v>
      </c>
      <c r="AC358" s="60" t="s">
        <v>647</v>
      </c>
      <c r="AD358" s="60" t="s">
        <v>648</v>
      </c>
      <c r="AE358" s="60" t="s">
        <v>890</v>
      </c>
      <c r="AF358" s="60">
        <v>3300</v>
      </c>
      <c r="AG358" s="60" t="s">
        <v>931</v>
      </c>
      <c r="AH358" s="56"/>
      <c r="AI358" s="56"/>
      <c r="AJ358" s="56"/>
      <c r="AK358" s="56"/>
      <c r="AL358" s="56"/>
      <c r="AM358" s="56"/>
      <c r="AN358" s="56"/>
    </row>
    <row r="359" spans="1:40" ht="13.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60">
        <v>3</v>
      </c>
      <c r="AA359" s="60" t="s">
        <v>882</v>
      </c>
      <c r="AB359" s="60">
        <v>356</v>
      </c>
      <c r="AC359" s="60" t="s">
        <v>649</v>
      </c>
      <c r="AD359" s="60" t="s">
        <v>650</v>
      </c>
      <c r="AE359" s="60" t="s">
        <v>916</v>
      </c>
      <c r="AF359" s="60">
        <v>373</v>
      </c>
      <c r="AG359" s="60" t="s">
        <v>913</v>
      </c>
      <c r="AH359" s="56"/>
      <c r="AI359" s="56"/>
      <c r="AJ359" s="56"/>
      <c r="AK359" s="56"/>
      <c r="AL359" s="56"/>
      <c r="AM359" s="56"/>
      <c r="AN359" s="56"/>
    </row>
    <row r="360" spans="1:40" ht="13.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60">
        <v>1</v>
      </c>
      <c r="AA360" s="60" t="s">
        <v>877</v>
      </c>
      <c r="AB360" s="60">
        <v>357</v>
      </c>
      <c r="AC360" s="60" t="s">
        <v>651</v>
      </c>
      <c r="AD360" s="60" t="s">
        <v>652</v>
      </c>
      <c r="AE360" s="60" t="s">
        <v>916</v>
      </c>
      <c r="AF360" s="60">
        <v>798</v>
      </c>
      <c r="AG360" s="60" t="s">
        <v>896</v>
      </c>
      <c r="AH360" s="56"/>
      <c r="AI360" s="56"/>
      <c r="AJ360" s="56"/>
      <c r="AK360" s="56"/>
      <c r="AL360" s="56"/>
      <c r="AM360" s="56"/>
      <c r="AN360" s="56"/>
    </row>
    <row r="361" spans="1:40" ht="13.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60" t="s">
        <v>905</v>
      </c>
      <c r="AA361" s="60" t="s">
        <v>877</v>
      </c>
      <c r="AB361" s="60">
        <v>358</v>
      </c>
      <c r="AC361" s="60" t="s">
        <v>653</v>
      </c>
      <c r="AD361" s="60" t="s">
        <v>654</v>
      </c>
      <c r="AE361" s="60" t="s">
        <v>655</v>
      </c>
      <c r="AF361" s="60">
        <v>220</v>
      </c>
      <c r="AG361" s="60" t="s">
        <v>901</v>
      </c>
      <c r="AH361" s="56"/>
      <c r="AI361" s="56"/>
      <c r="AJ361" s="56"/>
      <c r="AK361" s="56"/>
      <c r="AL361" s="56"/>
      <c r="AM361" s="56"/>
      <c r="AN361" s="56"/>
    </row>
    <row r="362" spans="1:40" ht="13.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60" t="s">
        <v>905</v>
      </c>
      <c r="AA362" s="60" t="s">
        <v>877</v>
      </c>
      <c r="AB362" s="60">
        <v>359</v>
      </c>
      <c r="AC362" s="60" t="s">
        <v>653</v>
      </c>
      <c r="AD362" s="60" t="s">
        <v>656</v>
      </c>
      <c r="AE362" s="60" t="s">
        <v>655</v>
      </c>
      <c r="AF362" s="60">
        <v>220</v>
      </c>
      <c r="AG362" s="60" t="s">
        <v>901</v>
      </c>
      <c r="AH362" s="56"/>
      <c r="AI362" s="56"/>
      <c r="AJ362" s="56"/>
      <c r="AK362" s="56"/>
      <c r="AL362" s="56"/>
      <c r="AM362" s="56"/>
      <c r="AN362" s="56"/>
    </row>
    <row r="363" spans="1:40" ht="13.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60">
        <v>3</v>
      </c>
      <c r="AA363" s="60" t="s">
        <v>882</v>
      </c>
      <c r="AB363" s="60">
        <v>360</v>
      </c>
      <c r="AC363" s="60" t="s">
        <v>658</v>
      </c>
      <c r="AD363" s="60"/>
      <c r="AE363" s="60" t="s">
        <v>904</v>
      </c>
      <c r="AF363" s="60">
        <v>390</v>
      </c>
      <c r="AG363" s="60" t="s">
        <v>886</v>
      </c>
      <c r="AH363" s="56"/>
      <c r="AI363" s="56"/>
      <c r="AJ363" s="56"/>
      <c r="AK363" s="56"/>
      <c r="AL363" s="56"/>
      <c r="AM363" s="56"/>
      <c r="AN363" s="56"/>
    </row>
    <row r="364" spans="1:40" ht="13.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60">
        <v>3</v>
      </c>
      <c r="AA364" s="60" t="s">
        <v>882</v>
      </c>
      <c r="AB364" s="60">
        <v>361</v>
      </c>
      <c r="AC364" s="60" t="s">
        <v>659</v>
      </c>
      <c r="AD364" s="60"/>
      <c r="AE364" s="60" t="s">
        <v>147</v>
      </c>
      <c r="AF364" s="60">
        <v>455</v>
      </c>
      <c r="AG364" s="60" t="s">
        <v>913</v>
      </c>
      <c r="AH364" s="56"/>
      <c r="AI364" s="56"/>
      <c r="AJ364" s="56"/>
      <c r="AK364" s="56"/>
      <c r="AL364" s="56"/>
      <c r="AM364" s="56"/>
      <c r="AN364" s="56"/>
    </row>
    <row r="365" spans="1:40" ht="13.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60">
        <v>3</v>
      </c>
      <c r="AA365" s="60" t="s">
        <v>882</v>
      </c>
      <c r="AB365" s="60">
        <v>362</v>
      </c>
      <c r="AC365" s="60" t="s">
        <v>660</v>
      </c>
      <c r="AD365" s="60" t="s">
        <v>661</v>
      </c>
      <c r="AE365" s="60" t="s">
        <v>147</v>
      </c>
      <c r="AF365" s="60">
        <v>989</v>
      </c>
      <c r="AG365" s="60" t="s">
        <v>913</v>
      </c>
      <c r="AH365" s="56"/>
      <c r="AI365" s="56"/>
      <c r="AJ365" s="56"/>
      <c r="AK365" s="56"/>
      <c r="AL365" s="56"/>
      <c r="AM365" s="56"/>
      <c r="AN365" s="56"/>
    </row>
    <row r="366" spans="1:40" ht="13.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60">
        <v>11</v>
      </c>
      <c r="AA366" s="60" t="s">
        <v>998</v>
      </c>
      <c r="AB366" s="60">
        <v>363</v>
      </c>
      <c r="AC366" s="60" t="s">
        <v>662</v>
      </c>
      <c r="AD366" s="60" t="s">
        <v>663</v>
      </c>
      <c r="AE366" s="60" t="s">
        <v>916</v>
      </c>
      <c r="AF366" s="60">
        <v>286</v>
      </c>
      <c r="AG366" s="60" t="s">
        <v>1003</v>
      </c>
      <c r="AH366" s="56"/>
      <c r="AI366" s="56"/>
      <c r="AJ366" s="56"/>
      <c r="AK366" s="56"/>
      <c r="AL366" s="56"/>
      <c r="AM366" s="56"/>
      <c r="AN366" s="56"/>
    </row>
    <row r="367" spans="1:40" ht="13.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60">
        <v>7</v>
      </c>
      <c r="AA367" s="60" t="s">
        <v>887</v>
      </c>
      <c r="AB367" s="60">
        <v>364</v>
      </c>
      <c r="AC367" s="60" t="s">
        <v>664</v>
      </c>
      <c r="AD367" s="60" t="s">
        <v>665</v>
      </c>
      <c r="AE367" s="60" t="s">
        <v>890</v>
      </c>
      <c r="AF367" s="60">
        <v>1400</v>
      </c>
      <c r="AG367" s="60" t="s">
        <v>931</v>
      </c>
      <c r="AH367" s="56"/>
      <c r="AI367" s="56"/>
      <c r="AJ367" s="56"/>
      <c r="AK367" s="56"/>
      <c r="AL367" s="56"/>
      <c r="AM367" s="56"/>
      <c r="AN367" s="56"/>
    </row>
    <row r="368" spans="1:40" ht="13.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60" t="s">
        <v>876</v>
      </c>
      <c r="AA368" s="60" t="s">
        <v>877</v>
      </c>
      <c r="AB368" s="60">
        <v>365</v>
      </c>
      <c r="AC368" s="60" t="s">
        <v>666</v>
      </c>
      <c r="AD368" s="60" t="s">
        <v>667</v>
      </c>
      <c r="AE368" s="60" t="s">
        <v>108</v>
      </c>
      <c r="AF368" s="60">
        <v>2058</v>
      </c>
      <c r="AG368" s="60" t="s">
        <v>927</v>
      </c>
      <c r="AH368" s="56"/>
      <c r="AI368" s="56"/>
      <c r="AJ368" s="56"/>
      <c r="AK368" s="56"/>
      <c r="AL368" s="56"/>
      <c r="AM368" s="56"/>
      <c r="AN368" s="56"/>
    </row>
    <row r="369" spans="1:40" ht="13.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60" t="s">
        <v>876</v>
      </c>
      <c r="AA369" s="60" t="s">
        <v>877</v>
      </c>
      <c r="AB369" s="60">
        <v>366</v>
      </c>
      <c r="AC369" s="60" t="s">
        <v>666</v>
      </c>
      <c r="AD369" s="60" t="s">
        <v>668</v>
      </c>
      <c r="AE369" s="60" t="s">
        <v>108</v>
      </c>
      <c r="AF369" s="60">
        <v>2655</v>
      </c>
      <c r="AG369" s="60" t="s">
        <v>896</v>
      </c>
      <c r="AH369" s="56"/>
      <c r="AI369" s="56"/>
      <c r="AJ369" s="56"/>
      <c r="AK369" s="56"/>
      <c r="AL369" s="56"/>
      <c r="AM369" s="56"/>
      <c r="AN369" s="56"/>
    </row>
    <row r="370" spans="1:40" ht="13.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60">
        <v>6</v>
      </c>
      <c r="AA370" s="60" t="s">
        <v>887</v>
      </c>
      <c r="AB370" s="60">
        <v>367</v>
      </c>
      <c r="AC370" s="60" t="s">
        <v>669</v>
      </c>
      <c r="AD370" s="60" t="s">
        <v>670</v>
      </c>
      <c r="AE370" s="60" t="s">
        <v>874</v>
      </c>
      <c r="AF370" s="60">
        <v>650</v>
      </c>
      <c r="AG370" s="60" t="s">
        <v>913</v>
      </c>
      <c r="AH370" s="56"/>
      <c r="AI370" s="56"/>
      <c r="AJ370" s="56"/>
      <c r="AK370" s="56"/>
      <c r="AL370" s="56"/>
      <c r="AM370" s="56"/>
      <c r="AN370" s="56"/>
    </row>
    <row r="371" spans="1:40" ht="13.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60">
        <v>6</v>
      </c>
      <c r="AA371" s="60" t="s">
        <v>887</v>
      </c>
      <c r="AB371" s="60">
        <v>368</v>
      </c>
      <c r="AC371" s="60" t="s">
        <v>671</v>
      </c>
      <c r="AD371" s="60" t="s">
        <v>672</v>
      </c>
      <c r="AE371" s="60" t="s">
        <v>673</v>
      </c>
      <c r="AF371" s="60">
        <v>225</v>
      </c>
      <c r="AG371" s="60" t="s">
        <v>913</v>
      </c>
      <c r="AH371" s="56"/>
      <c r="AI371" s="56"/>
      <c r="AJ371" s="56"/>
      <c r="AK371" s="56"/>
      <c r="AL371" s="56"/>
      <c r="AM371" s="56"/>
      <c r="AN371" s="56"/>
    </row>
    <row r="372" spans="1:40" ht="13.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60" t="s">
        <v>905</v>
      </c>
      <c r="AA372" s="60" t="s">
        <v>877</v>
      </c>
      <c r="AB372" s="60">
        <v>369</v>
      </c>
      <c r="AC372" s="60" t="s">
        <v>674</v>
      </c>
      <c r="AD372" s="60" t="s">
        <v>675</v>
      </c>
      <c r="AE372" s="60" t="s">
        <v>904</v>
      </c>
      <c r="AF372" s="60">
        <v>55</v>
      </c>
      <c r="AG372" s="60" t="s">
        <v>901</v>
      </c>
      <c r="AH372" s="56"/>
      <c r="AI372" s="56"/>
      <c r="AJ372" s="56"/>
      <c r="AK372" s="56"/>
      <c r="AL372" s="56"/>
      <c r="AM372" s="56"/>
      <c r="AN372" s="56"/>
    </row>
    <row r="373" spans="1:40" ht="13.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60">
        <v>3</v>
      </c>
      <c r="AA373" s="60" t="s">
        <v>882</v>
      </c>
      <c r="AB373" s="60">
        <v>370</v>
      </c>
      <c r="AC373" s="60" t="s">
        <v>676</v>
      </c>
      <c r="AD373" s="60" t="s">
        <v>677</v>
      </c>
      <c r="AE373" s="60" t="s">
        <v>874</v>
      </c>
      <c r="AF373" s="60">
        <v>643</v>
      </c>
      <c r="AG373" s="60" t="s">
        <v>886</v>
      </c>
      <c r="AH373" s="56"/>
      <c r="AI373" s="56"/>
      <c r="AJ373" s="56"/>
      <c r="AK373" s="56"/>
      <c r="AL373" s="56"/>
      <c r="AM373" s="56"/>
      <c r="AN373" s="56"/>
    </row>
    <row r="374" spans="1:40" ht="13.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60">
        <v>11</v>
      </c>
      <c r="AA374" s="60" t="s">
        <v>998</v>
      </c>
      <c r="AB374" s="60">
        <v>371</v>
      </c>
      <c r="AC374" s="60" t="s">
        <v>678</v>
      </c>
      <c r="AD374" s="60" t="s">
        <v>373</v>
      </c>
      <c r="AE374" s="60" t="s">
        <v>874</v>
      </c>
      <c r="AF374" s="60">
        <v>1950</v>
      </c>
      <c r="AG374" s="60" t="s">
        <v>875</v>
      </c>
      <c r="AH374" s="56"/>
      <c r="AI374" s="56"/>
      <c r="AJ374" s="56"/>
      <c r="AK374" s="56"/>
      <c r="AL374" s="56"/>
      <c r="AM374" s="56"/>
      <c r="AN374" s="56"/>
    </row>
    <row r="375" spans="1:40" ht="13.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60">
        <v>6</v>
      </c>
      <c r="AA375" s="60" t="s">
        <v>887</v>
      </c>
      <c r="AB375" s="60">
        <v>372</v>
      </c>
      <c r="AC375" s="60" t="s">
        <v>679</v>
      </c>
      <c r="AD375" s="60" t="s">
        <v>680</v>
      </c>
      <c r="AE375" s="60" t="s">
        <v>340</v>
      </c>
      <c r="AF375" s="60">
        <v>1785</v>
      </c>
      <c r="AG375" s="60" t="s">
        <v>891</v>
      </c>
      <c r="AH375" s="56"/>
      <c r="AI375" s="56"/>
      <c r="AJ375" s="56"/>
      <c r="AK375" s="56"/>
      <c r="AL375" s="56"/>
      <c r="AM375" s="56"/>
      <c r="AN375" s="56"/>
    </row>
    <row r="376" spans="1:40" ht="13.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60">
        <v>6</v>
      </c>
      <c r="AA376" s="60" t="s">
        <v>887</v>
      </c>
      <c r="AB376" s="60">
        <v>373</v>
      </c>
      <c r="AC376" s="60" t="s">
        <v>681</v>
      </c>
      <c r="AD376" s="60" t="s">
        <v>682</v>
      </c>
      <c r="AE376" s="60" t="s">
        <v>683</v>
      </c>
      <c r="AF376" s="60">
        <v>1070</v>
      </c>
      <c r="AG376" s="60" t="s">
        <v>891</v>
      </c>
      <c r="AH376" s="56"/>
      <c r="AI376" s="56"/>
      <c r="AJ376" s="56"/>
      <c r="AK376" s="56"/>
      <c r="AL376" s="56"/>
      <c r="AM376" s="56"/>
      <c r="AN376" s="56"/>
    </row>
    <row r="377" spans="1:40" ht="13.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60">
        <v>1</v>
      </c>
      <c r="AA377" s="60" t="s">
        <v>877</v>
      </c>
      <c r="AB377" s="60">
        <v>374</v>
      </c>
      <c r="AC377" s="60" t="s">
        <v>684</v>
      </c>
      <c r="AD377" s="60" t="s">
        <v>685</v>
      </c>
      <c r="AE377" s="60" t="s">
        <v>686</v>
      </c>
      <c r="AF377" s="60">
        <v>459</v>
      </c>
      <c r="AG377" s="60" t="s">
        <v>1061</v>
      </c>
      <c r="AH377" s="56"/>
      <c r="AI377" s="56"/>
      <c r="AJ377" s="56"/>
      <c r="AK377" s="56"/>
      <c r="AL377" s="56"/>
      <c r="AM377" s="56"/>
      <c r="AN377" s="56"/>
    </row>
    <row r="378" spans="1:40" ht="13.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60">
        <v>3</v>
      </c>
      <c r="AA378" s="60" t="s">
        <v>882</v>
      </c>
      <c r="AB378" s="60">
        <v>375</v>
      </c>
      <c r="AC378" s="60" t="s">
        <v>687</v>
      </c>
      <c r="AD378" s="60"/>
      <c r="AE378" s="60" t="s">
        <v>874</v>
      </c>
      <c r="AF378" s="60">
        <v>550</v>
      </c>
      <c r="AG378" s="60" t="s">
        <v>886</v>
      </c>
      <c r="AH378" s="56"/>
      <c r="AI378" s="56"/>
      <c r="AJ378" s="56"/>
      <c r="AK378" s="56"/>
      <c r="AL378" s="56"/>
      <c r="AM378" s="56"/>
      <c r="AN378" s="56"/>
    </row>
    <row r="379" spans="1:40" ht="13.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60">
        <v>7</v>
      </c>
      <c r="AA379" s="60" t="s">
        <v>887</v>
      </c>
      <c r="AB379" s="60">
        <v>376</v>
      </c>
      <c r="AC379" s="60" t="s">
        <v>688</v>
      </c>
      <c r="AD379" s="60" t="s">
        <v>689</v>
      </c>
      <c r="AE379" s="60" t="s">
        <v>690</v>
      </c>
      <c r="AF379" s="60">
        <v>2200</v>
      </c>
      <c r="AG379" s="60" t="s">
        <v>891</v>
      </c>
      <c r="AH379" s="56"/>
      <c r="AI379" s="56"/>
      <c r="AJ379" s="56"/>
      <c r="AK379" s="56"/>
      <c r="AL379" s="56"/>
      <c r="AM379" s="56"/>
      <c r="AN379" s="56"/>
    </row>
    <row r="380" spans="1:40" ht="13.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60" t="s">
        <v>876</v>
      </c>
      <c r="AA380" s="60" t="s">
        <v>877</v>
      </c>
      <c r="AB380" s="60">
        <v>377</v>
      </c>
      <c r="AC380" s="60" t="s">
        <v>691</v>
      </c>
      <c r="AD380" s="60" t="s">
        <v>1133</v>
      </c>
      <c r="AE380" s="60" t="s">
        <v>108</v>
      </c>
      <c r="AF380" s="60">
        <v>528</v>
      </c>
      <c r="AG380" s="60" t="s">
        <v>896</v>
      </c>
      <c r="AH380" s="56"/>
      <c r="AI380" s="56"/>
      <c r="AJ380" s="56"/>
      <c r="AK380" s="56"/>
      <c r="AL380" s="56"/>
      <c r="AM380" s="56"/>
      <c r="AN380" s="56"/>
    </row>
    <row r="381" spans="1:40" ht="13.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60" t="s">
        <v>909</v>
      </c>
      <c r="AA381" s="60" t="s">
        <v>882</v>
      </c>
      <c r="AB381" s="60">
        <v>378</v>
      </c>
      <c r="AC381" s="60" t="s">
        <v>1134</v>
      </c>
      <c r="AD381" s="60" t="s">
        <v>146</v>
      </c>
      <c r="AE381" s="60" t="s">
        <v>916</v>
      </c>
      <c r="AF381" s="60">
        <v>280</v>
      </c>
      <c r="AG381" s="60" t="s">
        <v>922</v>
      </c>
      <c r="AH381" s="56"/>
      <c r="AI381" s="56"/>
      <c r="AJ381" s="56"/>
      <c r="AK381" s="56"/>
      <c r="AL381" s="56"/>
      <c r="AM381" s="56"/>
      <c r="AN381" s="56"/>
    </row>
    <row r="382" spans="1:40" ht="13.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60" t="s">
        <v>905</v>
      </c>
      <c r="AA382" s="60" t="s">
        <v>877</v>
      </c>
      <c r="AB382" s="60">
        <v>379</v>
      </c>
      <c r="AC382" s="60" t="s">
        <v>1135</v>
      </c>
      <c r="AD382" s="60" t="s">
        <v>1136</v>
      </c>
      <c r="AE382" s="60" t="s">
        <v>895</v>
      </c>
      <c r="AF382" s="60">
        <v>178</v>
      </c>
      <c r="AG382" s="60" t="s">
        <v>896</v>
      </c>
      <c r="AH382" s="56"/>
      <c r="AI382" s="56"/>
      <c r="AJ382" s="56"/>
      <c r="AK382" s="56"/>
      <c r="AL382" s="56"/>
      <c r="AM382" s="56"/>
      <c r="AN382" s="56"/>
    </row>
    <row r="383" spans="1:40" ht="13.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60" t="s">
        <v>905</v>
      </c>
      <c r="AA383" s="60" t="s">
        <v>877</v>
      </c>
      <c r="AB383" s="60">
        <v>380</v>
      </c>
      <c r="AC383" s="60" t="s">
        <v>1137</v>
      </c>
      <c r="AD383" s="60" t="s">
        <v>1138</v>
      </c>
      <c r="AE383" s="60" t="s">
        <v>916</v>
      </c>
      <c r="AF383" s="60">
        <v>590</v>
      </c>
      <c r="AG383" s="60" t="s">
        <v>891</v>
      </c>
      <c r="AH383" s="56"/>
      <c r="AI383" s="56"/>
      <c r="AJ383" s="56"/>
      <c r="AK383" s="56"/>
      <c r="AL383" s="56"/>
      <c r="AM383" s="56"/>
      <c r="AN383" s="56"/>
    </row>
    <row r="384" spans="1:40" ht="13.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60" t="s">
        <v>905</v>
      </c>
      <c r="AA384" s="60" t="s">
        <v>877</v>
      </c>
      <c r="AB384" s="60">
        <v>381</v>
      </c>
      <c r="AC384" s="60" t="s">
        <v>1139</v>
      </c>
      <c r="AD384" s="60"/>
      <c r="AE384" s="60" t="s">
        <v>904</v>
      </c>
      <c r="AF384" s="60">
        <v>90</v>
      </c>
      <c r="AG384" s="60" t="s">
        <v>901</v>
      </c>
      <c r="AH384" s="56"/>
      <c r="AI384" s="56"/>
      <c r="AJ384" s="56"/>
      <c r="AK384" s="56"/>
      <c r="AL384" s="56"/>
      <c r="AM384" s="56"/>
      <c r="AN384" s="56"/>
    </row>
    <row r="385" spans="1:40" ht="13.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60">
        <v>1</v>
      </c>
      <c r="AA385" s="60" t="s">
        <v>877</v>
      </c>
      <c r="AB385" s="60">
        <v>382</v>
      </c>
      <c r="AC385" s="60" t="s">
        <v>1140</v>
      </c>
      <c r="AD385" s="60" t="s">
        <v>1141</v>
      </c>
      <c r="AE385" s="60" t="s">
        <v>1142</v>
      </c>
      <c r="AF385" s="60">
        <v>1480</v>
      </c>
      <c r="AG385" s="60" t="s">
        <v>891</v>
      </c>
      <c r="AH385" s="56"/>
      <c r="AI385" s="56"/>
      <c r="AJ385" s="56"/>
      <c r="AK385" s="56"/>
      <c r="AL385" s="56"/>
      <c r="AM385" s="56"/>
      <c r="AN385" s="56"/>
    </row>
    <row r="386" spans="1:40" ht="13.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60" t="s">
        <v>909</v>
      </c>
      <c r="AA386" s="60" t="s">
        <v>882</v>
      </c>
      <c r="AB386" s="60">
        <v>383</v>
      </c>
      <c r="AC386" s="60" t="s">
        <v>1143</v>
      </c>
      <c r="AD386" s="60" t="s">
        <v>1144</v>
      </c>
      <c r="AE386" s="60" t="s">
        <v>916</v>
      </c>
      <c r="AF386" s="60">
        <v>92</v>
      </c>
      <c r="AG386" s="60" t="s">
        <v>896</v>
      </c>
      <c r="AH386" s="56"/>
      <c r="AI386" s="56"/>
      <c r="AJ386" s="56"/>
      <c r="AK386" s="56"/>
      <c r="AL386" s="56"/>
      <c r="AM386" s="56"/>
      <c r="AN386" s="56"/>
    </row>
    <row r="387" spans="1:40" ht="13.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60" t="s">
        <v>909</v>
      </c>
      <c r="AA387" s="60" t="s">
        <v>882</v>
      </c>
      <c r="AB387" s="60">
        <v>384</v>
      </c>
      <c r="AC387" s="60" t="s">
        <v>1143</v>
      </c>
      <c r="AD387" s="60" t="s">
        <v>1145</v>
      </c>
      <c r="AE387" s="60" t="s">
        <v>916</v>
      </c>
      <c r="AF387" s="60">
        <v>178</v>
      </c>
      <c r="AG387" s="60" t="s">
        <v>896</v>
      </c>
      <c r="AH387" s="56"/>
      <c r="AI387" s="56"/>
      <c r="AJ387" s="56"/>
      <c r="AK387" s="56"/>
      <c r="AL387" s="56"/>
      <c r="AM387" s="56"/>
      <c r="AN387" s="56"/>
    </row>
    <row r="388" spans="1:40" ht="13.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60" t="s">
        <v>905</v>
      </c>
      <c r="AA388" s="60" t="s">
        <v>877</v>
      </c>
      <c r="AB388" s="60">
        <v>385</v>
      </c>
      <c r="AC388" s="60" t="s">
        <v>1146</v>
      </c>
      <c r="AD388" s="60" t="s">
        <v>1147</v>
      </c>
      <c r="AE388" s="60" t="s">
        <v>1148</v>
      </c>
      <c r="AF388" s="60">
        <v>9050</v>
      </c>
      <c r="AG388" s="60" t="s">
        <v>891</v>
      </c>
      <c r="AH388" s="56"/>
      <c r="AI388" s="56"/>
      <c r="AJ388" s="56"/>
      <c r="AK388" s="56"/>
      <c r="AL388" s="56"/>
      <c r="AM388" s="56"/>
      <c r="AN388" s="56"/>
    </row>
    <row r="389" spans="1:40" ht="13.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60">
        <v>6</v>
      </c>
      <c r="AA389" s="60" t="s">
        <v>887</v>
      </c>
      <c r="AB389" s="60">
        <v>386</v>
      </c>
      <c r="AC389" s="60" t="s">
        <v>1149</v>
      </c>
      <c r="AD389" s="60"/>
      <c r="AE389" s="60" t="s">
        <v>306</v>
      </c>
      <c r="AF389" s="60"/>
      <c r="AG389" s="60"/>
      <c r="AH389" s="56"/>
      <c r="AI389" s="56"/>
      <c r="AJ389" s="56"/>
      <c r="AK389" s="56"/>
      <c r="AL389" s="56"/>
      <c r="AM389" s="56"/>
      <c r="AN389" s="56"/>
    </row>
    <row r="390" spans="1:40" ht="13.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60">
        <v>6</v>
      </c>
      <c r="AA390" s="60" t="s">
        <v>887</v>
      </c>
      <c r="AB390" s="60">
        <v>387</v>
      </c>
      <c r="AC390" s="60" t="s">
        <v>1150</v>
      </c>
      <c r="AD390" s="60" t="s">
        <v>1151</v>
      </c>
      <c r="AE390" s="60" t="s">
        <v>916</v>
      </c>
      <c r="AF390" s="60">
        <v>1195</v>
      </c>
      <c r="AG390" s="60" t="s">
        <v>1061</v>
      </c>
      <c r="AH390" s="56"/>
      <c r="AI390" s="56"/>
      <c r="AJ390" s="56"/>
      <c r="AK390" s="56"/>
      <c r="AL390" s="56"/>
      <c r="AM390" s="56"/>
      <c r="AN390" s="56"/>
    </row>
    <row r="391" spans="1:40" ht="13.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60">
        <v>11</v>
      </c>
      <c r="AA391" s="60" t="s">
        <v>998</v>
      </c>
      <c r="AB391" s="60">
        <v>388</v>
      </c>
      <c r="AC391" s="60" t="s">
        <v>1152</v>
      </c>
      <c r="AD391" s="60" t="s">
        <v>1153</v>
      </c>
      <c r="AE391" s="60" t="s">
        <v>904</v>
      </c>
      <c r="AF391" s="60">
        <v>415</v>
      </c>
      <c r="AG391" s="60" t="s">
        <v>1003</v>
      </c>
      <c r="AH391" s="56"/>
      <c r="AI391" s="56"/>
      <c r="AJ391" s="56"/>
      <c r="AK391" s="56"/>
      <c r="AL391" s="56"/>
      <c r="AM391" s="56"/>
      <c r="AN391" s="56"/>
    </row>
    <row r="392" spans="1:40" ht="13.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60">
        <v>7</v>
      </c>
      <c r="AA392" s="60" t="s">
        <v>887</v>
      </c>
      <c r="AB392" s="60">
        <v>389</v>
      </c>
      <c r="AC392" s="60" t="s">
        <v>1154</v>
      </c>
      <c r="AD392" s="60" t="s">
        <v>1155</v>
      </c>
      <c r="AE392" s="60" t="s">
        <v>916</v>
      </c>
      <c r="AF392" s="60">
        <v>3000</v>
      </c>
      <c r="AG392" s="60" t="s">
        <v>931</v>
      </c>
      <c r="AH392" s="56"/>
      <c r="AI392" s="56"/>
      <c r="AJ392" s="56"/>
      <c r="AK392" s="56"/>
      <c r="AL392" s="56"/>
      <c r="AM392" s="56"/>
      <c r="AN392" s="56"/>
    </row>
    <row r="393" spans="1:40" ht="13.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60" t="s">
        <v>909</v>
      </c>
      <c r="AA393" s="60" t="s">
        <v>882</v>
      </c>
      <c r="AB393" s="60">
        <v>390</v>
      </c>
      <c r="AC393" s="60" t="s">
        <v>1156</v>
      </c>
      <c r="AD393" s="60" t="s">
        <v>1157</v>
      </c>
      <c r="AE393" s="60" t="s">
        <v>916</v>
      </c>
      <c r="AF393" s="60">
        <v>132</v>
      </c>
      <c r="AG393" s="60" t="s">
        <v>913</v>
      </c>
      <c r="AH393" s="56"/>
      <c r="AI393" s="56"/>
      <c r="AJ393" s="56"/>
      <c r="AK393" s="56"/>
      <c r="AL393" s="56"/>
      <c r="AM393" s="56"/>
      <c r="AN393" s="56"/>
    </row>
    <row r="394" spans="1:40" ht="13.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60">
        <v>3</v>
      </c>
      <c r="AA394" s="60" t="s">
        <v>882</v>
      </c>
      <c r="AB394" s="60">
        <v>391</v>
      </c>
      <c r="AC394" s="60" t="s">
        <v>1158</v>
      </c>
      <c r="AD394" s="60" t="s">
        <v>1159</v>
      </c>
      <c r="AE394" s="60" t="s">
        <v>916</v>
      </c>
      <c r="AF394" s="60">
        <v>140</v>
      </c>
      <c r="AG394" s="60" t="s">
        <v>891</v>
      </c>
      <c r="AH394" s="56"/>
      <c r="AI394" s="56"/>
      <c r="AJ394" s="56"/>
      <c r="AK394" s="56"/>
      <c r="AL394" s="56"/>
      <c r="AM394" s="56"/>
      <c r="AN394" s="56"/>
    </row>
    <row r="395" spans="1:40" ht="13.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60" t="s">
        <v>905</v>
      </c>
      <c r="AA395" s="60" t="s">
        <v>882</v>
      </c>
      <c r="AB395" s="60">
        <v>392</v>
      </c>
      <c r="AC395" s="60" t="s">
        <v>1160</v>
      </c>
      <c r="AD395" s="60" t="s">
        <v>1161</v>
      </c>
      <c r="AE395" s="60" t="s">
        <v>904</v>
      </c>
      <c r="AF395" s="60">
        <v>180</v>
      </c>
      <c r="AG395" s="60" t="s">
        <v>922</v>
      </c>
      <c r="AH395" s="56"/>
      <c r="AI395" s="56"/>
      <c r="AJ395" s="56"/>
      <c r="AK395" s="56"/>
      <c r="AL395" s="56"/>
      <c r="AM395" s="56"/>
      <c r="AN395" s="56"/>
    </row>
    <row r="396" spans="1:40" ht="13.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60" t="s">
        <v>905</v>
      </c>
      <c r="AA396" s="60" t="s">
        <v>882</v>
      </c>
      <c r="AB396" s="60">
        <v>393</v>
      </c>
      <c r="AC396" s="60" t="s">
        <v>1162</v>
      </c>
      <c r="AD396" s="60" t="s">
        <v>1163</v>
      </c>
      <c r="AE396" s="60" t="s">
        <v>1164</v>
      </c>
      <c r="AF396" s="60">
        <v>590</v>
      </c>
      <c r="AG396" s="60" t="s">
        <v>891</v>
      </c>
      <c r="AH396" s="56"/>
      <c r="AI396" s="56"/>
      <c r="AJ396" s="56"/>
      <c r="AK396" s="56"/>
      <c r="AL396" s="56"/>
      <c r="AM396" s="56"/>
      <c r="AN396" s="56"/>
    </row>
    <row r="397" spans="1:40" ht="13.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60">
        <v>1</v>
      </c>
      <c r="AA397" s="60" t="s">
        <v>877</v>
      </c>
      <c r="AB397" s="60">
        <v>394</v>
      </c>
      <c r="AC397" s="60" t="s">
        <v>1165</v>
      </c>
      <c r="AD397" s="60" t="s">
        <v>1166</v>
      </c>
      <c r="AE397" s="60" t="s">
        <v>890</v>
      </c>
      <c r="AF397" s="60">
        <v>188</v>
      </c>
      <c r="AG397" s="60" t="s">
        <v>896</v>
      </c>
      <c r="AH397" s="56"/>
      <c r="AI397" s="56"/>
      <c r="AJ397" s="56"/>
      <c r="AK397" s="56"/>
      <c r="AL397" s="56"/>
      <c r="AM397" s="56"/>
      <c r="AN397" s="56"/>
    </row>
    <row r="398" spans="1:40" ht="13.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60">
        <v>1</v>
      </c>
      <c r="AA398" s="60" t="s">
        <v>877</v>
      </c>
      <c r="AB398" s="60">
        <v>395</v>
      </c>
      <c r="AC398" s="60" t="s">
        <v>1165</v>
      </c>
      <c r="AD398" s="60" t="s">
        <v>1167</v>
      </c>
      <c r="AE398" s="60" t="s">
        <v>890</v>
      </c>
      <c r="AF398" s="60">
        <v>373</v>
      </c>
      <c r="AG398" s="60" t="s">
        <v>896</v>
      </c>
      <c r="AH398" s="56"/>
      <c r="AI398" s="56"/>
      <c r="AJ398" s="56"/>
      <c r="AK398" s="56"/>
      <c r="AL398" s="56"/>
      <c r="AM398" s="56"/>
      <c r="AN398" s="56"/>
    </row>
    <row r="399" spans="1:40" ht="13.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60" t="s">
        <v>876</v>
      </c>
      <c r="AA399" s="60" t="s">
        <v>877</v>
      </c>
      <c r="AB399" s="60">
        <v>396</v>
      </c>
      <c r="AC399" s="60" t="s">
        <v>1168</v>
      </c>
      <c r="AD399" s="60" t="s">
        <v>1169</v>
      </c>
      <c r="AE399" s="60" t="s">
        <v>1170</v>
      </c>
      <c r="AF399" s="60">
        <v>2290</v>
      </c>
      <c r="AG399" s="60" t="s">
        <v>901</v>
      </c>
      <c r="AH399" s="56"/>
      <c r="AI399" s="56"/>
      <c r="AJ399" s="56"/>
      <c r="AK399" s="56"/>
      <c r="AL399" s="56"/>
      <c r="AM399" s="56"/>
      <c r="AN399" s="56"/>
    </row>
    <row r="400" spans="1:40" ht="13.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60" t="s">
        <v>876</v>
      </c>
      <c r="AA400" s="60" t="s">
        <v>877</v>
      </c>
      <c r="AB400" s="60">
        <v>397</v>
      </c>
      <c r="AC400" s="60" t="s">
        <v>1171</v>
      </c>
      <c r="AD400" s="60" t="s">
        <v>1172</v>
      </c>
      <c r="AE400" s="60" t="s">
        <v>1173</v>
      </c>
      <c r="AF400" s="60">
        <v>645</v>
      </c>
      <c r="AG400" s="60" t="s">
        <v>901</v>
      </c>
      <c r="AH400" s="56"/>
      <c r="AI400" s="56"/>
      <c r="AJ400" s="56"/>
      <c r="AK400" s="56"/>
      <c r="AL400" s="56"/>
      <c r="AM400" s="56"/>
      <c r="AN400" s="56"/>
    </row>
    <row r="401" spans="1:40" ht="13.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60">
        <v>6</v>
      </c>
      <c r="AA401" s="60" t="s">
        <v>887</v>
      </c>
      <c r="AB401" s="60">
        <v>398</v>
      </c>
      <c r="AC401" s="60" t="s">
        <v>1174</v>
      </c>
      <c r="AD401" s="60" t="s">
        <v>1175</v>
      </c>
      <c r="AE401" s="60" t="s">
        <v>890</v>
      </c>
      <c r="AF401" s="60">
        <v>980</v>
      </c>
      <c r="AG401" s="60" t="s">
        <v>913</v>
      </c>
      <c r="AH401" s="56"/>
      <c r="AI401" s="56"/>
      <c r="AJ401" s="56"/>
      <c r="AK401" s="56"/>
      <c r="AL401" s="56"/>
      <c r="AM401" s="56"/>
      <c r="AN401" s="56"/>
    </row>
    <row r="402" spans="1:40" ht="13.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60">
        <v>11</v>
      </c>
      <c r="AA402" s="60" t="s">
        <v>998</v>
      </c>
      <c r="AB402" s="60">
        <v>399</v>
      </c>
      <c r="AC402" s="60" t="s">
        <v>1176</v>
      </c>
      <c r="AD402" s="60" t="s">
        <v>873</v>
      </c>
      <c r="AE402" s="60" t="s">
        <v>874</v>
      </c>
      <c r="AF402" s="60"/>
      <c r="AG402" s="60"/>
      <c r="AH402" s="56"/>
      <c r="AI402" s="56"/>
      <c r="AJ402" s="56"/>
      <c r="AK402" s="56"/>
      <c r="AL402" s="56"/>
      <c r="AM402" s="56"/>
      <c r="AN402" s="56"/>
    </row>
    <row r="403" spans="1:40" ht="13.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60" t="s">
        <v>876</v>
      </c>
      <c r="AA403" s="60" t="s">
        <v>877</v>
      </c>
      <c r="AB403" s="60">
        <v>400</v>
      </c>
      <c r="AC403" s="60" t="s">
        <v>1177</v>
      </c>
      <c r="AD403" s="60" t="s">
        <v>1178</v>
      </c>
      <c r="AE403" s="60" t="s">
        <v>108</v>
      </c>
      <c r="AF403" s="60">
        <v>52</v>
      </c>
      <c r="AG403" s="60" t="s">
        <v>896</v>
      </c>
      <c r="AH403" s="56"/>
      <c r="AI403" s="56"/>
      <c r="AJ403" s="56"/>
      <c r="AK403" s="56"/>
      <c r="AL403" s="56"/>
      <c r="AM403" s="56"/>
      <c r="AN403" s="56"/>
    </row>
    <row r="404" spans="1:40" ht="13.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60" t="s">
        <v>876</v>
      </c>
      <c r="AA404" s="60" t="s">
        <v>877</v>
      </c>
      <c r="AB404" s="60">
        <v>401</v>
      </c>
      <c r="AC404" s="60" t="s">
        <v>1177</v>
      </c>
      <c r="AD404" s="60" t="s">
        <v>1179</v>
      </c>
      <c r="AE404" s="60" t="s">
        <v>108</v>
      </c>
      <c r="AF404" s="60">
        <v>67</v>
      </c>
      <c r="AG404" s="60" t="s">
        <v>896</v>
      </c>
      <c r="AH404" s="56"/>
      <c r="AI404" s="56"/>
      <c r="AJ404" s="56"/>
      <c r="AK404" s="56"/>
      <c r="AL404" s="56"/>
      <c r="AM404" s="56"/>
      <c r="AN404" s="56"/>
    </row>
    <row r="405" spans="1:40" ht="13.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60" t="s">
        <v>876</v>
      </c>
      <c r="AA405" s="60" t="s">
        <v>877</v>
      </c>
      <c r="AB405" s="60">
        <v>402</v>
      </c>
      <c r="AC405" s="60" t="s">
        <v>1177</v>
      </c>
      <c r="AD405" s="60" t="s">
        <v>1180</v>
      </c>
      <c r="AE405" s="60" t="s">
        <v>108</v>
      </c>
      <c r="AF405" s="60">
        <v>84</v>
      </c>
      <c r="AG405" s="60" t="s">
        <v>896</v>
      </c>
      <c r="AH405" s="56"/>
      <c r="AI405" s="56"/>
      <c r="AJ405" s="56"/>
      <c r="AK405" s="56"/>
      <c r="AL405" s="56"/>
      <c r="AM405" s="56"/>
      <c r="AN405" s="56"/>
    </row>
    <row r="406" spans="1:40" ht="13.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60" t="s">
        <v>876</v>
      </c>
      <c r="AA406" s="60" t="s">
        <v>877</v>
      </c>
      <c r="AB406" s="60">
        <v>403</v>
      </c>
      <c r="AC406" s="60" t="s">
        <v>1177</v>
      </c>
      <c r="AD406" s="60" t="s">
        <v>1181</v>
      </c>
      <c r="AE406" s="60" t="s">
        <v>108</v>
      </c>
      <c r="AF406" s="60">
        <v>102</v>
      </c>
      <c r="AG406" s="60" t="s">
        <v>896</v>
      </c>
      <c r="AH406" s="56"/>
      <c r="AI406" s="56"/>
      <c r="AJ406" s="56"/>
      <c r="AK406" s="56"/>
      <c r="AL406" s="56"/>
      <c r="AM406" s="56"/>
      <c r="AN406" s="56"/>
    </row>
    <row r="407" spans="1:40" ht="13.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60">
        <v>4</v>
      </c>
      <c r="AA407" s="60" t="s">
        <v>1019</v>
      </c>
      <c r="AB407" s="60">
        <v>404</v>
      </c>
      <c r="AC407" s="60" t="s">
        <v>1182</v>
      </c>
      <c r="AD407" s="60"/>
      <c r="AE407" s="60" t="s">
        <v>904</v>
      </c>
      <c r="AF407" s="60">
        <v>175</v>
      </c>
      <c r="AG407" s="60" t="s">
        <v>891</v>
      </c>
      <c r="AH407" s="56"/>
      <c r="AI407" s="56"/>
      <c r="AJ407" s="56"/>
      <c r="AK407" s="56"/>
      <c r="AL407" s="56"/>
      <c r="AM407" s="56"/>
      <c r="AN407" s="56"/>
    </row>
    <row r="408" spans="1:40" ht="13.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60" t="s">
        <v>909</v>
      </c>
      <c r="AA408" s="60" t="s">
        <v>882</v>
      </c>
      <c r="AB408" s="60">
        <v>405</v>
      </c>
      <c r="AC408" s="60" t="s">
        <v>1183</v>
      </c>
      <c r="AD408" s="60" t="s">
        <v>1184</v>
      </c>
      <c r="AE408" s="60" t="s">
        <v>885</v>
      </c>
      <c r="AF408" s="60">
        <v>208</v>
      </c>
      <c r="AG408" s="60" t="s">
        <v>886</v>
      </c>
      <c r="AH408" s="56"/>
      <c r="AI408" s="56"/>
      <c r="AJ408" s="56"/>
      <c r="AK408" s="56"/>
      <c r="AL408" s="56"/>
      <c r="AM408" s="56"/>
      <c r="AN408" s="56"/>
    </row>
    <row r="409" spans="1:40" ht="13.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60">
        <v>12</v>
      </c>
      <c r="AA409" s="60" t="s">
        <v>313</v>
      </c>
      <c r="AB409" s="60">
        <v>406</v>
      </c>
      <c r="AC409" s="60" t="s">
        <v>1185</v>
      </c>
      <c r="AD409" s="60" t="s">
        <v>1186</v>
      </c>
      <c r="AE409" s="60" t="s">
        <v>1187</v>
      </c>
      <c r="AF409" s="60">
        <v>3600</v>
      </c>
      <c r="AG409" s="60" t="s">
        <v>318</v>
      </c>
      <c r="AH409" s="56"/>
      <c r="AI409" s="56"/>
      <c r="AJ409" s="56"/>
      <c r="AK409" s="56"/>
      <c r="AL409" s="56"/>
      <c r="AM409" s="56"/>
      <c r="AN409" s="56"/>
    </row>
    <row r="410" spans="1:40" ht="13.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60">
        <v>7</v>
      </c>
      <c r="AA410" s="60" t="s">
        <v>887</v>
      </c>
      <c r="AB410" s="60">
        <v>407</v>
      </c>
      <c r="AC410" s="60" t="s">
        <v>1188</v>
      </c>
      <c r="AD410" s="60" t="s">
        <v>933</v>
      </c>
      <c r="AE410" s="60" t="s">
        <v>904</v>
      </c>
      <c r="AF410" s="60">
        <v>920</v>
      </c>
      <c r="AG410" s="60" t="s">
        <v>931</v>
      </c>
      <c r="AH410" s="56"/>
      <c r="AI410" s="56"/>
      <c r="AJ410" s="56"/>
      <c r="AK410" s="56"/>
      <c r="AL410" s="56"/>
      <c r="AM410" s="56"/>
      <c r="AN410" s="56"/>
    </row>
    <row r="411" spans="1:40" ht="13.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60">
        <v>7</v>
      </c>
      <c r="AA411" s="60" t="s">
        <v>887</v>
      </c>
      <c r="AB411" s="60">
        <v>408</v>
      </c>
      <c r="AC411" s="60" t="s">
        <v>1189</v>
      </c>
      <c r="AD411" s="60" t="s">
        <v>1190</v>
      </c>
      <c r="AE411" s="60" t="s">
        <v>904</v>
      </c>
      <c r="AF411" s="60">
        <v>450</v>
      </c>
      <c r="AG411" s="60" t="s">
        <v>931</v>
      </c>
      <c r="AH411" s="56"/>
      <c r="AI411" s="56"/>
      <c r="AJ411" s="56"/>
      <c r="AK411" s="56"/>
      <c r="AL411" s="56"/>
      <c r="AM411" s="56"/>
      <c r="AN411" s="56"/>
    </row>
    <row r="412" spans="1:40" ht="13.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60" t="s">
        <v>876</v>
      </c>
      <c r="AA412" s="60" t="s">
        <v>877</v>
      </c>
      <c r="AB412" s="60">
        <v>409</v>
      </c>
      <c r="AC412" s="60" t="s">
        <v>1191</v>
      </c>
      <c r="AD412" s="60" t="s">
        <v>1192</v>
      </c>
      <c r="AE412" s="60" t="s">
        <v>960</v>
      </c>
      <c r="AF412" s="60">
        <v>766</v>
      </c>
      <c r="AG412" s="60" t="s">
        <v>927</v>
      </c>
      <c r="AH412" s="56"/>
      <c r="AI412" s="56"/>
      <c r="AJ412" s="56"/>
      <c r="AK412" s="56"/>
      <c r="AL412" s="56"/>
      <c r="AM412" s="56"/>
      <c r="AN412" s="56"/>
    </row>
    <row r="413" spans="1:40" ht="13.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60" t="s">
        <v>876</v>
      </c>
      <c r="AA413" s="60" t="s">
        <v>877</v>
      </c>
      <c r="AB413" s="60">
        <v>410</v>
      </c>
      <c r="AC413" s="60" t="s">
        <v>1191</v>
      </c>
      <c r="AD413" s="60" t="s">
        <v>1193</v>
      </c>
      <c r="AE413" s="60" t="s">
        <v>1194</v>
      </c>
      <c r="AF413" s="60">
        <v>1386</v>
      </c>
      <c r="AG413" s="60" t="s">
        <v>927</v>
      </c>
      <c r="AH413" s="56"/>
      <c r="AI413" s="56"/>
      <c r="AJ413" s="56"/>
      <c r="AK413" s="56"/>
      <c r="AL413" s="56"/>
      <c r="AM413" s="56"/>
      <c r="AN413" s="56"/>
    </row>
    <row r="414" spans="1:40" ht="13.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60">
        <v>1</v>
      </c>
      <c r="AA414" s="60" t="s">
        <v>877</v>
      </c>
      <c r="AB414" s="60">
        <v>411</v>
      </c>
      <c r="AC414" s="60" t="s">
        <v>1191</v>
      </c>
      <c r="AD414" s="60" t="s">
        <v>1195</v>
      </c>
      <c r="AE414" s="60" t="s">
        <v>960</v>
      </c>
      <c r="AF414" s="60">
        <v>882</v>
      </c>
      <c r="AG414" s="60" t="s">
        <v>927</v>
      </c>
      <c r="AH414" s="56"/>
      <c r="AI414" s="56"/>
      <c r="AJ414" s="56"/>
      <c r="AK414" s="56"/>
      <c r="AL414" s="56"/>
      <c r="AM414" s="56"/>
      <c r="AN414" s="56"/>
    </row>
    <row r="415" spans="1:40" ht="13.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60"/>
      <c r="AA415" s="60"/>
      <c r="AB415" s="60">
        <v>412</v>
      </c>
      <c r="AC415" s="60"/>
      <c r="AD415" s="60"/>
      <c r="AE415" s="60"/>
      <c r="AF415" s="60"/>
      <c r="AG415" s="60"/>
      <c r="AH415" s="56"/>
      <c r="AI415" s="56"/>
      <c r="AJ415" s="56"/>
      <c r="AK415" s="56"/>
      <c r="AL415" s="56"/>
      <c r="AM415" s="56"/>
      <c r="AN415" s="56"/>
    </row>
    <row r="416" spans="1:40" ht="13.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60">
        <v>1</v>
      </c>
      <c r="AA416" s="60" t="s">
        <v>877</v>
      </c>
      <c r="AB416" s="60">
        <v>413</v>
      </c>
      <c r="AC416" s="60" t="s">
        <v>1196</v>
      </c>
      <c r="AD416" s="60" t="s">
        <v>1197</v>
      </c>
      <c r="AE416" s="60" t="s">
        <v>890</v>
      </c>
      <c r="AF416" s="60">
        <v>188</v>
      </c>
      <c r="AG416" s="60" t="s">
        <v>896</v>
      </c>
      <c r="AH416" s="56"/>
      <c r="AI416" s="56"/>
      <c r="AJ416" s="56"/>
      <c r="AK416" s="56"/>
      <c r="AL416" s="56"/>
      <c r="AM416" s="56"/>
      <c r="AN416" s="56"/>
    </row>
    <row r="417" spans="1:40" ht="13.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60">
        <v>1</v>
      </c>
      <c r="AA417" s="60" t="s">
        <v>877</v>
      </c>
      <c r="AB417" s="60">
        <v>414</v>
      </c>
      <c r="AC417" s="60" t="s">
        <v>1196</v>
      </c>
      <c r="AD417" s="60" t="s">
        <v>1198</v>
      </c>
      <c r="AE417" s="60" t="s">
        <v>890</v>
      </c>
      <c r="AF417" s="60">
        <v>350</v>
      </c>
      <c r="AG417" s="60" t="s">
        <v>535</v>
      </c>
      <c r="AH417" s="56"/>
      <c r="AI417" s="56"/>
      <c r="AJ417" s="56"/>
      <c r="AK417" s="56"/>
      <c r="AL417" s="56"/>
      <c r="AM417" s="56"/>
      <c r="AN417" s="56"/>
    </row>
    <row r="418" spans="1:40" ht="13.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60" t="s">
        <v>905</v>
      </c>
      <c r="AA418" s="60" t="s">
        <v>882</v>
      </c>
      <c r="AB418" s="60">
        <v>415</v>
      </c>
      <c r="AC418" s="60" t="s">
        <v>1199</v>
      </c>
      <c r="AD418" s="60"/>
      <c r="AE418" s="60" t="s">
        <v>1200</v>
      </c>
      <c r="AF418" s="60">
        <v>200</v>
      </c>
      <c r="AG418" s="60" t="s">
        <v>1061</v>
      </c>
      <c r="AH418" s="56"/>
      <c r="AI418" s="56"/>
      <c r="AJ418" s="56"/>
      <c r="AK418" s="56"/>
      <c r="AL418" s="56"/>
      <c r="AM418" s="56"/>
      <c r="AN418" s="56"/>
    </row>
    <row r="419" spans="1:40" ht="13.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60">
        <v>6</v>
      </c>
      <c r="AA419" s="60" t="s">
        <v>887</v>
      </c>
      <c r="AB419" s="60">
        <v>416</v>
      </c>
      <c r="AC419" s="60" t="s">
        <v>1201</v>
      </c>
      <c r="AD419" s="60" t="s">
        <v>1202</v>
      </c>
      <c r="AE419" s="60" t="s">
        <v>1203</v>
      </c>
      <c r="AF419" s="60">
        <v>118</v>
      </c>
      <c r="AG419" s="60" t="s">
        <v>913</v>
      </c>
      <c r="AH419" s="56"/>
      <c r="AI419" s="56"/>
      <c r="AJ419" s="56"/>
      <c r="AK419" s="56"/>
      <c r="AL419" s="56"/>
      <c r="AM419" s="56"/>
      <c r="AN419" s="56"/>
    </row>
    <row r="420" spans="1:40" ht="13.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60" t="s">
        <v>369</v>
      </c>
      <c r="AA420" s="60" t="s">
        <v>882</v>
      </c>
      <c r="AB420" s="60">
        <v>417</v>
      </c>
      <c r="AC420" s="60" t="s">
        <v>1204</v>
      </c>
      <c r="AD420" s="60" t="s">
        <v>977</v>
      </c>
      <c r="AE420" s="60" t="s">
        <v>904</v>
      </c>
      <c r="AF420" s="60">
        <v>265</v>
      </c>
      <c r="AG420" s="60" t="s">
        <v>891</v>
      </c>
      <c r="AH420" s="56"/>
      <c r="AI420" s="56"/>
      <c r="AJ420" s="56"/>
      <c r="AK420" s="56"/>
      <c r="AL420" s="56"/>
      <c r="AM420" s="56"/>
      <c r="AN420" s="56"/>
    </row>
    <row r="421" spans="1:40" ht="13.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60" t="s">
        <v>909</v>
      </c>
      <c r="AA421" s="60" t="s">
        <v>882</v>
      </c>
      <c r="AB421" s="60">
        <v>418</v>
      </c>
      <c r="AC421" s="60" t="s">
        <v>1205</v>
      </c>
      <c r="AD421" s="60"/>
      <c r="AE421" s="60" t="s">
        <v>904</v>
      </c>
      <c r="AF421" s="60">
        <v>205</v>
      </c>
      <c r="AG421" s="60" t="s">
        <v>913</v>
      </c>
      <c r="AH421" s="56"/>
      <c r="AI421" s="56"/>
      <c r="AJ421" s="56"/>
      <c r="AK421" s="56"/>
      <c r="AL421" s="56"/>
      <c r="AM421" s="56"/>
      <c r="AN421" s="56"/>
    </row>
    <row r="422" spans="1:40" ht="13.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60" t="s">
        <v>905</v>
      </c>
      <c r="AA422" s="60" t="s">
        <v>882</v>
      </c>
      <c r="AB422" s="60">
        <v>419</v>
      </c>
      <c r="AC422" s="60" t="s">
        <v>1206</v>
      </c>
      <c r="AD422" s="60" t="s">
        <v>1207</v>
      </c>
      <c r="AE422" s="60" t="s">
        <v>1208</v>
      </c>
      <c r="AF422" s="60">
        <v>450</v>
      </c>
      <c r="AG422" s="60" t="s">
        <v>1061</v>
      </c>
      <c r="AH422" s="56"/>
      <c r="AI422" s="56"/>
      <c r="AJ422" s="56"/>
      <c r="AK422" s="56"/>
      <c r="AL422" s="56"/>
      <c r="AM422" s="56"/>
      <c r="AN422" s="56"/>
    </row>
    <row r="423" spans="1:40" ht="13.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60">
        <v>6</v>
      </c>
      <c r="AA423" s="60" t="s">
        <v>887</v>
      </c>
      <c r="AB423" s="60">
        <v>420</v>
      </c>
      <c r="AC423" s="60" t="s">
        <v>1209</v>
      </c>
      <c r="AD423" s="60" t="s">
        <v>1210</v>
      </c>
      <c r="AE423" s="60" t="s">
        <v>1211</v>
      </c>
      <c r="AF423" s="60">
        <v>319</v>
      </c>
      <c r="AG423" s="60" t="s">
        <v>913</v>
      </c>
      <c r="AH423" s="56"/>
      <c r="AI423" s="56"/>
      <c r="AJ423" s="56"/>
      <c r="AK423" s="56"/>
      <c r="AL423" s="56"/>
      <c r="AM423" s="56"/>
      <c r="AN423" s="56"/>
    </row>
    <row r="424" spans="1:40" ht="13.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60" t="s">
        <v>876</v>
      </c>
      <c r="AA424" s="60" t="s">
        <v>877</v>
      </c>
      <c r="AB424" s="60">
        <v>421</v>
      </c>
      <c r="AC424" s="60" t="s">
        <v>1212</v>
      </c>
      <c r="AD424" s="60" t="s">
        <v>1213</v>
      </c>
      <c r="AE424" s="60" t="s">
        <v>997</v>
      </c>
      <c r="AF424" s="60">
        <v>3400</v>
      </c>
      <c r="AG424" s="60" t="s">
        <v>901</v>
      </c>
      <c r="AH424" s="56"/>
      <c r="AI424" s="56"/>
      <c r="AJ424" s="56"/>
      <c r="AK424" s="56"/>
      <c r="AL424" s="56"/>
      <c r="AM424" s="56"/>
      <c r="AN424" s="56"/>
    </row>
    <row r="425" spans="1:40" ht="13.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60" t="s">
        <v>876</v>
      </c>
      <c r="AA425" s="60" t="s">
        <v>877</v>
      </c>
      <c r="AB425" s="60">
        <v>422</v>
      </c>
      <c r="AC425" s="60" t="s">
        <v>1214</v>
      </c>
      <c r="AD425" s="60" t="s">
        <v>1215</v>
      </c>
      <c r="AE425" s="60" t="s">
        <v>997</v>
      </c>
      <c r="AF425" s="60">
        <v>3100</v>
      </c>
      <c r="AG425" s="60" t="s">
        <v>901</v>
      </c>
      <c r="AH425" s="56"/>
      <c r="AI425" s="56"/>
      <c r="AJ425" s="56"/>
      <c r="AK425" s="56"/>
      <c r="AL425" s="56"/>
      <c r="AM425" s="56"/>
      <c r="AN425" s="56"/>
    </row>
    <row r="426" spans="1:40" ht="13.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60">
        <v>6</v>
      </c>
      <c r="AA426" s="60" t="s">
        <v>887</v>
      </c>
      <c r="AB426" s="60">
        <v>423</v>
      </c>
      <c r="AC426" s="60" t="s">
        <v>1216</v>
      </c>
      <c r="AD426" s="60" t="s">
        <v>1217</v>
      </c>
      <c r="AE426" s="60" t="s">
        <v>1218</v>
      </c>
      <c r="AF426" s="60">
        <v>190</v>
      </c>
      <c r="AG426" s="60" t="s">
        <v>1061</v>
      </c>
      <c r="AH426" s="56"/>
      <c r="AI426" s="56"/>
      <c r="AJ426" s="56"/>
      <c r="AK426" s="56"/>
      <c r="AL426" s="56"/>
      <c r="AM426" s="56"/>
      <c r="AN426" s="56"/>
    </row>
    <row r="427" spans="1:40" ht="13.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60">
        <v>6</v>
      </c>
      <c r="AA427" s="60" t="s">
        <v>887</v>
      </c>
      <c r="AB427" s="60">
        <v>424</v>
      </c>
      <c r="AC427" s="60" t="s">
        <v>1216</v>
      </c>
      <c r="AD427" s="60" t="s">
        <v>1219</v>
      </c>
      <c r="AE427" s="60" t="s">
        <v>1220</v>
      </c>
      <c r="AF427" s="60">
        <v>190</v>
      </c>
      <c r="AG427" s="60" t="s">
        <v>1061</v>
      </c>
      <c r="AH427" s="56"/>
      <c r="AI427" s="56"/>
      <c r="AJ427" s="56"/>
      <c r="AK427" s="56"/>
      <c r="AL427" s="56"/>
      <c r="AM427" s="56"/>
      <c r="AN427" s="56"/>
    </row>
    <row r="428" spans="1:40" ht="13.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60">
        <v>6</v>
      </c>
      <c r="AA428" s="60" t="s">
        <v>887</v>
      </c>
      <c r="AB428" s="60">
        <v>425</v>
      </c>
      <c r="AC428" s="60" t="s">
        <v>1216</v>
      </c>
      <c r="AD428" s="60" t="s">
        <v>1221</v>
      </c>
      <c r="AE428" s="60" t="s">
        <v>904</v>
      </c>
      <c r="AF428" s="60">
        <v>283</v>
      </c>
      <c r="AG428" s="60" t="s">
        <v>1061</v>
      </c>
      <c r="AH428" s="56"/>
      <c r="AI428" s="56"/>
      <c r="AJ428" s="56"/>
      <c r="AK428" s="56"/>
      <c r="AL428" s="56"/>
      <c r="AM428" s="56"/>
      <c r="AN428" s="56"/>
    </row>
    <row r="429" spans="1:40" ht="13.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60">
        <v>1</v>
      </c>
      <c r="AA429" s="60" t="s">
        <v>877</v>
      </c>
      <c r="AB429" s="60">
        <v>426</v>
      </c>
      <c r="AC429" s="60" t="s">
        <v>1222</v>
      </c>
      <c r="AD429" s="60" t="s">
        <v>1223</v>
      </c>
      <c r="AE429" s="60" t="s">
        <v>904</v>
      </c>
      <c r="AF429" s="60">
        <v>238</v>
      </c>
      <c r="AG429" s="60" t="s">
        <v>896</v>
      </c>
      <c r="AH429" s="56"/>
      <c r="AI429" s="56"/>
      <c r="AJ429" s="56"/>
      <c r="AK429" s="56"/>
      <c r="AL429" s="56"/>
      <c r="AM429" s="56"/>
      <c r="AN429" s="56"/>
    </row>
    <row r="430" spans="1:40" ht="13.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60">
        <v>4</v>
      </c>
      <c r="AA430" s="60" t="s">
        <v>1019</v>
      </c>
      <c r="AB430" s="60">
        <v>427</v>
      </c>
      <c r="AC430" s="60" t="s">
        <v>1224</v>
      </c>
      <c r="AD430" s="60" t="s">
        <v>1225</v>
      </c>
      <c r="AE430" s="60" t="s">
        <v>904</v>
      </c>
      <c r="AF430" s="60">
        <v>380</v>
      </c>
      <c r="AG430" s="60" t="s">
        <v>891</v>
      </c>
      <c r="AH430" s="56"/>
      <c r="AI430" s="56"/>
      <c r="AJ430" s="56"/>
      <c r="AK430" s="56"/>
      <c r="AL430" s="56"/>
      <c r="AM430" s="56"/>
      <c r="AN430" s="56"/>
    </row>
    <row r="431" spans="1:40" ht="13.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60">
        <v>7</v>
      </c>
      <c r="AA431" s="60" t="s">
        <v>887</v>
      </c>
      <c r="AB431" s="60">
        <v>428</v>
      </c>
      <c r="AC431" s="60" t="s">
        <v>1226</v>
      </c>
      <c r="AD431" s="60" t="s">
        <v>933</v>
      </c>
      <c r="AE431" s="60" t="s">
        <v>904</v>
      </c>
      <c r="AF431" s="60">
        <v>1600</v>
      </c>
      <c r="AG431" s="60" t="s">
        <v>931</v>
      </c>
      <c r="AH431" s="56"/>
      <c r="AI431" s="56"/>
      <c r="AJ431" s="56"/>
      <c r="AK431" s="56"/>
      <c r="AL431" s="56"/>
      <c r="AM431" s="56"/>
      <c r="AN431" s="56"/>
    </row>
    <row r="432" spans="1:40" ht="13.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60">
        <v>7</v>
      </c>
      <c r="AA432" s="60" t="s">
        <v>887</v>
      </c>
      <c r="AB432" s="60">
        <v>429</v>
      </c>
      <c r="AC432" s="60" t="s">
        <v>1227</v>
      </c>
      <c r="AD432" s="60" t="s">
        <v>933</v>
      </c>
      <c r="AE432" s="60" t="s">
        <v>904</v>
      </c>
      <c r="AF432" s="60">
        <v>3000</v>
      </c>
      <c r="AG432" s="60" t="s">
        <v>931</v>
      </c>
      <c r="AH432" s="56"/>
      <c r="AI432" s="56"/>
      <c r="AJ432" s="56"/>
      <c r="AK432" s="56"/>
      <c r="AL432" s="56"/>
      <c r="AM432" s="56"/>
      <c r="AN432" s="56"/>
    </row>
    <row r="433" spans="1:40" ht="13.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60">
        <v>11</v>
      </c>
      <c r="AA433" s="60" t="s">
        <v>998</v>
      </c>
      <c r="AB433" s="60">
        <v>430</v>
      </c>
      <c r="AC433" s="60" t="s">
        <v>1228</v>
      </c>
      <c r="AD433" s="60" t="s">
        <v>1229</v>
      </c>
      <c r="AE433" s="60" t="s">
        <v>904</v>
      </c>
      <c r="AF433" s="60">
        <v>817</v>
      </c>
      <c r="AG433" s="60" t="s">
        <v>1003</v>
      </c>
      <c r="AH433" s="56"/>
      <c r="AI433" s="56"/>
      <c r="AJ433" s="56"/>
      <c r="AK433" s="56"/>
      <c r="AL433" s="56"/>
      <c r="AM433" s="56"/>
      <c r="AN433" s="56"/>
    </row>
    <row r="434" spans="1:40" ht="13.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60">
        <v>5</v>
      </c>
      <c r="AA434" s="60" t="s">
        <v>887</v>
      </c>
      <c r="AB434" s="60">
        <v>431</v>
      </c>
      <c r="AC434" s="60" t="s">
        <v>1230</v>
      </c>
      <c r="AD434" s="60" t="s">
        <v>1231</v>
      </c>
      <c r="AE434" s="60" t="s">
        <v>1142</v>
      </c>
      <c r="AF434" s="60">
        <v>3530</v>
      </c>
      <c r="AG434" s="60" t="s">
        <v>891</v>
      </c>
      <c r="AH434" s="56"/>
      <c r="AI434" s="56"/>
      <c r="AJ434" s="56"/>
      <c r="AK434" s="56"/>
      <c r="AL434" s="56"/>
      <c r="AM434" s="56"/>
      <c r="AN434" s="56"/>
    </row>
    <row r="435" spans="1:40" ht="13.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60" t="s">
        <v>876</v>
      </c>
      <c r="AA435" s="60" t="s">
        <v>877</v>
      </c>
      <c r="AB435" s="60">
        <v>432</v>
      </c>
      <c r="AC435" s="60" t="s">
        <v>1232</v>
      </c>
      <c r="AD435" s="60" t="s">
        <v>1233</v>
      </c>
      <c r="AE435" s="60" t="s">
        <v>1234</v>
      </c>
      <c r="AF435" s="60">
        <v>1880</v>
      </c>
      <c r="AG435" s="60" t="s">
        <v>891</v>
      </c>
      <c r="AH435" s="56"/>
      <c r="AI435" s="56"/>
      <c r="AJ435" s="56"/>
      <c r="AK435" s="56"/>
      <c r="AL435" s="56"/>
      <c r="AM435" s="56"/>
      <c r="AN435" s="56"/>
    </row>
    <row r="436" spans="1:40" ht="13.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60" t="s">
        <v>876</v>
      </c>
      <c r="AA436" s="60" t="s">
        <v>877</v>
      </c>
      <c r="AB436" s="60">
        <v>433</v>
      </c>
      <c r="AC436" s="60" t="s">
        <v>1232</v>
      </c>
      <c r="AD436" s="60" t="s">
        <v>1235</v>
      </c>
      <c r="AE436" s="60" t="s">
        <v>1234</v>
      </c>
      <c r="AF436" s="60">
        <v>940</v>
      </c>
      <c r="AG436" s="60" t="s">
        <v>891</v>
      </c>
      <c r="AH436" s="56"/>
      <c r="AI436" s="56"/>
      <c r="AJ436" s="56"/>
      <c r="AK436" s="56"/>
      <c r="AL436" s="56"/>
      <c r="AM436" s="56"/>
      <c r="AN436" s="56"/>
    </row>
    <row r="437" spans="1:40" ht="13.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60" t="s">
        <v>876</v>
      </c>
      <c r="AA437" s="60" t="s">
        <v>877</v>
      </c>
      <c r="AB437" s="60">
        <v>434</v>
      </c>
      <c r="AC437" s="60" t="s">
        <v>1232</v>
      </c>
      <c r="AD437" s="60" t="s">
        <v>1236</v>
      </c>
      <c r="AE437" s="60" t="s">
        <v>1234</v>
      </c>
      <c r="AF437" s="60">
        <v>1240</v>
      </c>
      <c r="AG437" s="60" t="s">
        <v>891</v>
      </c>
      <c r="AH437" s="56"/>
      <c r="AI437" s="56"/>
      <c r="AJ437" s="56"/>
      <c r="AK437" s="56"/>
      <c r="AL437" s="56"/>
      <c r="AM437" s="56"/>
      <c r="AN437" s="56"/>
    </row>
    <row r="438" spans="1:40" ht="13.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60" t="s">
        <v>876</v>
      </c>
      <c r="AA438" s="60" t="s">
        <v>877</v>
      </c>
      <c r="AB438" s="60">
        <v>435</v>
      </c>
      <c r="AC438" s="60" t="s">
        <v>1232</v>
      </c>
      <c r="AD438" s="60" t="s">
        <v>1237</v>
      </c>
      <c r="AE438" s="60" t="s">
        <v>1238</v>
      </c>
      <c r="AF438" s="60">
        <v>1500</v>
      </c>
      <c r="AG438" s="60" t="s">
        <v>891</v>
      </c>
      <c r="AH438" s="56"/>
      <c r="AI438" s="56"/>
      <c r="AJ438" s="56"/>
      <c r="AK438" s="56"/>
      <c r="AL438" s="56"/>
      <c r="AM438" s="56"/>
      <c r="AN438" s="56"/>
    </row>
    <row r="439" spans="1:40" ht="13.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60" t="s">
        <v>369</v>
      </c>
      <c r="AA439" s="60" t="s">
        <v>887</v>
      </c>
      <c r="AB439" s="60">
        <v>436</v>
      </c>
      <c r="AC439" s="60" t="s">
        <v>1239</v>
      </c>
      <c r="AD439" s="60" t="s">
        <v>1240</v>
      </c>
      <c r="AE439" s="60" t="s">
        <v>904</v>
      </c>
      <c r="AF439" s="60">
        <v>915</v>
      </c>
      <c r="AG439" s="60" t="s">
        <v>913</v>
      </c>
      <c r="AH439" s="56"/>
      <c r="AI439" s="56"/>
      <c r="AJ439" s="56"/>
      <c r="AK439" s="56"/>
      <c r="AL439" s="56"/>
      <c r="AM439" s="56"/>
      <c r="AN439" s="56"/>
    </row>
    <row r="440" spans="1:40" ht="13.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60" t="s">
        <v>876</v>
      </c>
      <c r="AA440" s="60" t="s">
        <v>877</v>
      </c>
      <c r="AB440" s="60">
        <v>437</v>
      </c>
      <c r="AC440" s="60" t="s">
        <v>1241</v>
      </c>
      <c r="AD440" s="60" t="s">
        <v>1242</v>
      </c>
      <c r="AE440" s="60" t="s">
        <v>1243</v>
      </c>
      <c r="AF440" s="60">
        <v>5775</v>
      </c>
      <c r="AG440" s="60" t="s">
        <v>896</v>
      </c>
      <c r="AH440" s="56"/>
      <c r="AI440" s="56"/>
      <c r="AJ440" s="56"/>
      <c r="AK440" s="56"/>
      <c r="AL440" s="56"/>
      <c r="AM440" s="56"/>
      <c r="AN440" s="56"/>
    </row>
    <row r="441" spans="1:40" ht="13.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60" t="s">
        <v>876</v>
      </c>
      <c r="AA441" s="60" t="s">
        <v>877</v>
      </c>
      <c r="AB441" s="60">
        <v>438</v>
      </c>
      <c r="AC441" s="60" t="s">
        <v>1244</v>
      </c>
      <c r="AD441" s="60" t="s">
        <v>1245</v>
      </c>
      <c r="AE441" s="60" t="s">
        <v>1246</v>
      </c>
      <c r="AF441" s="60">
        <v>8000</v>
      </c>
      <c r="AG441" s="60" t="s">
        <v>901</v>
      </c>
      <c r="AH441" s="56"/>
      <c r="AI441" s="56"/>
      <c r="AJ441" s="56"/>
      <c r="AK441" s="56"/>
      <c r="AL441" s="56"/>
      <c r="AM441" s="56"/>
      <c r="AN441" s="56"/>
    </row>
    <row r="442" spans="1:40" ht="13.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60" t="s">
        <v>876</v>
      </c>
      <c r="AA442" s="60" t="s">
        <v>877</v>
      </c>
      <c r="AB442" s="60">
        <v>439</v>
      </c>
      <c r="AC442" s="60" t="s">
        <v>1247</v>
      </c>
      <c r="AD442" s="60" t="s">
        <v>1245</v>
      </c>
      <c r="AE442" s="60" t="s">
        <v>108</v>
      </c>
      <c r="AF442" s="60">
        <v>820</v>
      </c>
      <c r="AG442" s="60" t="s">
        <v>1061</v>
      </c>
      <c r="AH442" s="56"/>
      <c r="AI442" s="56"/>
      <c r="AJ442" s="56"/>
      <c r="AK442" s="56"/>
      <c r="AL442" s="56"/>
      <c r="AM442" s="56"/>
      <c r="AN442" s="56"/>
    </row>
    <row r="443" spans="1:40" ht="13.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60" t="s">
        <v>905</v>
      </c>
      <c r="AA443" s="60" t="s">
        <v>882</v>
      </c>
      <c r="AB443" s="60">
        <v>440</v>
      </c>
      <c r="AC443" s="60" t="s">
        <v>1248</v>
      </c>
      <c r="AD443" s="60" t="s">
        <v>1249</v>
      </c>
      <c r="AE443" s="60" t="s">
        <v>916</v>
      </c>
      <c r="AF443" s="60">
        <v>390</v>
      </c>
      <c r="AG443" s="60" t="s">
        <v>886</v>
      </c>
      <c r="AH443" s="56"/>
      <c r="AI443" s="56"/>
      <c r="AJ443" s="56"/>
      <c r="AK443" s="56"/>
      <c r="AL443" s="56"/>
      <c r="AM443" s="56"/>
      <c r="AN443" s="56"/>
    </row>
    <row r="444" spans="1:40" ht="13.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60">
        <v>3</v>
      </c>
      <c r="AA444" s="60" t="s">
        <v>882</v>
      </c>
      <c r="AB444" s="60">
        <v>441</v>
      </c>
      <c r="AC444" s="60" t="s">
        <v>1250</v>
      </c>
      <c r="AD444" s="60" t="s">
        <v>1251</v>
      </c>
      <c r="AE444" s="60" t="s">
        <v>310</v>
      </c>
      <c r="AF444" s="60">
        <v>269</v>
      </c>
      <c r="AG444" s="60" t="s">
        <v>913</v>
      </c>
      <c r="AH444" s="56"/>
      <c r="AI444" s="56"/>
      <c r="AJ444" s="56"/>
      <c r="AK444" s="56"/>
      <c r="AL444" s="56"/>
      <c r="AM444" s="56"/>
      <c r="AN444" s="56"/>
    </row>
    <row r="445" spans="1:40" ht="13.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60" t="s">
        <v>876</v>
      </c>
      <c r="AA445" s="60" t="s">
        <v>882</v>
      </c>
      <c r="AB445" s="60">
        <v>442</v>
      </c>
      <c r="AC445" s="60" t="s">
        <v>1252</v>
      </c>
      <c r="AD445" s="60" t="s">
        <v>1253</v>
      </c>
      <c r="AE445" s="60" t="s">
        <v>1254</v>
      </c>
      <c r="AF445" s="60">
        <v>1762</v>
      </c>
      <c r="AG445" s="60" t="s">
        <v>896</v>
      </c>
      <c r="AH445" s="56"/>
      <c r="AI445" s="56"/>
      <c r="AJ445" s="56"/>
      <c r="AK445" s="56"/>
      <c r="AL445" s="56"/>
      <c r="AM445" s="56"/>
      <c r="AN445" s="56"/>
    </row>
    <row r="446" spans="1:40" ht="13.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60">
        <v>3</v>
      </c>
      <c r="AA446" s="60" t="s">
        <v>882</v>
      </c>
      <c r="AB446" s="60">
        <v>443</v>
      </c>
      <c r="AC446" s="60" t="s">
        <v>1255</v>
      </c>
      <c r="AD446" s="60" t="s">
        <v>1256</v>
      </c>
      <c r="AE446" s="60" t="s">
        <v>1257</v>
      </c>
      <c r="AF446" s="60">
        <v>2020</v>
      </c>
      <c r="AG446" s="60" t="s">
        <v>913</v>
      </c>
      <c r="AH446" s="56"/>
      <c r="AI446" s="56"/>
      <c r="AJ446" s="56"/>
      <c r="AK446" s="56"/>
      <c r="AL446" s="56"/>
      <c r="AM446" s="56"/>
      <c r="AN446" s="56"/>
    </row>
    <row r="447" spans="1:40" ht="13.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60">
        <v>6</v>
      </c>
      <c r="AA447" s="60" t="s">
        <v>887</v>
      </c>
      <c r="AB447" s="60">
        <v>444</v>
      </c>
      <c r="AC447" s="60" t="s">
        <v>1258</v>
      </c>
      <c r="AD447" s="60"/>
      <c r="AE447" s="60" t="s">
        <v>1259</v>
      </c>
      <c r="AF447" s="60">
        <v>100</v>
      </c>
      <c r="AG447" s="60" t="s">
        <v>919</v>
      </c>
      <c r="AH447" s="56"/>
      <c r="AI447" s="56"/>
      <c r="AJ447" s="56"/>
      <c r="AK447" s="56"/>
      <c r="AL447" s="56"/>
      <c r="AM447" s="56"/>
      <c r="AN447" s="56"/>
    </row>
    <row r="448" spans="1:40" ht="13.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60">
        <v>3</v>
      </c>
      <c r="AA448" s="60" t="s">
        <v>882</v>
      </c>
      <c r="AB448" s="60">
        <v>445</v>
      </c>
      <c r="AC448" s="60" t="s">
        <v>1260</v>
      </c>
      <c r="AD448" s="60" t="s">
        <v>1037</v>
      </c>
      <c r="AE448" s="60" t="s">
        <v>304</v>
      </c>
      <c r="AF448" s="60">
        <v>1468</v>
      </c>
      <c r="AG448" s="60" t="s">
        <v>913</v>
      </c>
      <c r="AH448" s="56"/>
      <c r="AI448" s="56"/>
      <c r="AJ448" s="56"/>
      <c r="AK448" s="56"/>
      <c r="AL448" s="56"/>
      <c r="AM448" s="56"/>
      <c r="AN448" s="56"/>
    </row>
    <row r="449" spans="1:40" ht="13.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60">
        <v>3</v>
      </c>
      <c r="AA449" s="60" t="s">
        <v>882</v>
      </c>
      <c r="AB449" s="60">
        <v>446</v>
      </c>
      <c r="AC449" s="60" t="s">
        <v>1261</v>
      </c>
      <c r="AD449" s="60" t="s">
        <v>1262</v>
      </c>
      <c r="AE449" s="60" t="s">
        <v>446</v>
      </c>
      <c r="AF449" s="60">
        <v>460</v>
      </c>
      <c r="AG449" s="60" t="s">
        <v>913</v>
      </c>
      <c r="AH449" s="56"/>
      <c r="AI449" s="56"/>
      <c r="AJ449" s="56"/>
      <c r="AK449" s="56"/>
      <c r="AL449" s="56"/>
      <c r="AM449" s="56"/>
      <c r="AN449" s="56"/>
    </row>
    <row r="450" spans="1:40" ht="13.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60">
        <v>3</v>
      </c>
      <c r="AA450" s="60" t="s">
        <v>882</v>
      </c>
      <c r="AB450" s="60">
        <v>447</v>
      </c>
      <c r="AC450" s="60" t="s">
        <v>1261</v>
      </c>
      <c r="AD450" s="60" t="s">
        <v>1263</v>
      </c>
      <c r="AE450" s="60" t="s">
        <v>446</v>
      </c>
      <c r="AF450" s="60">
        <v>450</v>
      </c>
      <c r="AG450" s="60" t="s">
        <v>913</v>
      </c>
      <c r="AH450" s="56"/>
      <c r="AI450" s="56"/>
      <c r="AJ450" s="56"/>
      <c r="AK450" s="56"/>
      <c r="AL450" s="56"/>
      <c r="AM450" s="56"/>
      <c r="AN450" s="56"/>
    </row>
    <row r="451" spans="1:40" ht="13.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60">
        <v>3</v>
      </c>
      <c r="AA451" s="60" t="s">
        <v>882</v>
      </c>
      <c r="AB451" s="60">
        <v>448</v>
      </c>
      <c r="AC451" s="60" t="s">
        <v>1261</v>
      </c>
      <c r="AD451" s="60" t="s">
        <v>1264</v>
      </c>
      <c r="AE451" s="60" t="s">
        <v>446</v>
      </c>
      <c r="AF451" s="60">
        <v>450</v>
      </c>
      <c r="AG451" s="60" t="s">
        <v>913</v>
      </c>
      <c r="AH451" s="56"/>
      <c r="AI451" s="56"/>
      <c r="AJ451" s="56"/>
      <c r="AK451" s="56"/>
      <c r="AL451" s="56"/>
      <c r="AM451" s="56"/>
      <c r="AN451" s="56"/>
    </row>
    <row r="452" spans="1:40" ht="13.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60">
        <v>3</v>
      </c>
      <c r="AA452" s="60" t="s">
        <v>882</v>
      </c>
      <c r="AB452" s="60">
        <v>449</v>
      </c>
      <c r="AC452" s="60" t="s">
        <v>1265</v>
      </c>
      <c r="AD452" s="60" t="s">
        <v>1266</v>
      </c>
      <c r="AE452" s="60" t="s">
        <v>446</v>
      </c>
      <c r="AF452" s="60">
        <v>720</v>
      </c>
      <c r="AG452" s="60" t="s">
        <v>913</v>
      </c>
      <c r="AH452" s="56"/>
      <c r="AI452" s="56"/>
      <c r="AJ452" s="56"/>
      <c r="AK452" s="56"/>
      <c r="AL452" s="56"/>
      <c r="AM452" s="56"/>
      <c r="AN452" s="56"/>
    </row>
    <row r="453" spans="1:40" ht="13.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60">
        <v>12</v>
      </c>
      <c r="AA453" s="60" t="s">
        <v>313</v>
      </c>
      <c r="AB453" s="60">
        <v>450</v>
      </c>
      <c r="AC453" s="60" t="s">
        <v>1267</v>
      </c>
      <c r="AD453" s="60" t="s">
        <v>1268</v>
      </c>
      <c r="AE453" s="60" t="s">
        <v>904</v>
      </c>
      <c r="AF453" s="60">
        <v>180</v>
      </c>
      <c r="AG453" s="60" t="s">
        <v>318</v>
      </c>
      <c r="AH453" s="56"/>
      <c r="AI453" s="56"/>
      <c r="AJ453" s="56"/>
      <c r="AK453" s="56"/>
      <c r="AL453" s="56"/>
      <c r="AM453" s="56"/>
      <c r="AN453" s="56"/>
    </row>
    <row r="454" spans="1:40" ht="13.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60">
        <v>3</v>
      </c>
      <c r="AA454" s="60" t="s">
        <v>882</v>
      </c>
      <c r="AB454" s="60">
        <v>451</v>
      </c>
      <c r="AC454" s="60" t="s">
        <v>1269</v>
      </c>
      <c r="AD454" s="60" t="s">
        <v>127</v>
      </c>
      <c r="AE454" s="60" t="s">
        <v>904</v>
      </c>
      <c r="AF454" s="60">
        <v>550</v>
      </c>
      <c r="AG454" s="60" t="s">
        <v>886</v>
      </c>
      <c r="AH454" s="56"/>
      <c r="AI454" s="56"/>
      <c r="AJ454" s="56"/>
      <c r="AK454" s="56"/>
      <c r="AL454" s="56"/>
      <c r="AM454" s="56"/>
      <c r="AN454" s="56"/>
    </row>
    <row r="455" spans="1:40" ht="13.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60">
        <v>7</v>
      </c>
      <c r="AA455" s="60" t="s">
        <v>887</v>
      </c>
      <c r="AB455" s="60">
        <v>452</v>
      </c>
      <c r="AC455" s="60" t="s">
        <v>1270</v>
      </c>
      <c r="AD455" s="60" t="s">
        <v>933</v>
      </c>
      <c r="AE455" s="60" t="s">
        <v>904</v>
      </c>
      <c r="AF455" s="60">
        <v>3450</v>
      </c>
      <c r="AG455" s="60" t="s">
        <v>931</v>
      </c>
      <c r="AH455" s="56"/>
      <c r="AI455" s="56"/>
      <c r="AJ455" s="56"/>
      <c r="AK455" s="56"/>
      <c r="AL455" s="56"/>
      <c r="AM455" s="56"/>
      <c r="AN455" s="56"/>
    </row>
    <row r="456" spans="1:40" ht="13.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60">
        <v>3</v>
      </c>
      <c r="AA456" s="60" t="s">
        <v>882</v>
      </c>
      <c r="AB456" s="60">
        <v>453</v>
      </c>
      <c r="AC456" s="60" t="s">
        <v>1271</v>
      </c>
      <c r="AD456" s="60" t="s">
        <v>1272</v>
      </c>
      <c r="AE456" s="60" t="s">
        <v>904</v>
      </c>
      <c r="AF456" s="60">
        <v>99</v>
      </c>
      <c r="AG456" s="60" t="s">
        <v>886</v>
      </c>
      <c r="AH456" s="56"/>
      <c r="AI456" s="56"/>
      <c r="AJ456" s="56"/>
      <c r="AK456" s="56"/>
      <c r="AL456" s="56"/>
      <c r="AM456" s="56"/>
      <c r="AN456" s="56"/>
    </row>
    <row r="457" spans="1:40" ht="13.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60">
        <v>3</v>
      </c>
      <c r="AA457" s="60" t="s">
        <v>882</v>
      </c>
      <c r="AB457" s="60">
        <v>454</v>
      </c>
      <c r="AC457" s="60" t="s">
        <v>1271</v>
      </c>
      <c r="AD457" s="60" t="s">
        <v>1273</v>
      </c>
      <c r="AE457" s="60" t="s">
        <v>904</v>
      </c>
      <c r="AF457" s="60">
        <v>120</v>
      </c>
      <c r="AG457" s="60" t="s">
        <v>886</v>
      </c>
      <c r="AH457" s="56"/>
      <c r="AI457" s="56"/>
      <c r="AJ457" s="56"/>
      <c r="AK457" s="56"/>
      <c r="AL457" s="56"/>
      <c r="AM457" s="56"/>
      <c r="AN457" s="56"/>
    </row>
    <row r="458" spans="1:40" ht="13.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60" t="s">
        <v>344</v>
      </c>
      <c r="AA458" s="60" t="s">
        <v>877</v>
      </c>
      <c r="AB458" s="60">
        <v>455</v>
      </c>
      <c r="AC458" s="60" t="s">
        <v>1274</v>
      </c>
      <c r="AD458" s="60" t="s">
        <v>1275</v>
      </c>
      <c r="AE458" s="60" t="s">
        <v>481</v>
      </c>
      <c r="AF458" s="60">
        <v>960</v>
      </c>
      <c r="AG458" s="60" t="s">
        <v>901</v>
      </c>
      <c r="AH458" s="56"/>
      <c r="AI458" s="56"/>
      <c r="AJ458" s="56"/>
      <c r="AK458" s="56"/>
      <c r="AL458" s="56"/>
      <c r="AM458" s="56"/>
      <c r="AN458" s="56"/>
    </row>
    <row r="459" spans="1:40" ht="13.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60" t="s">
        <v>344</v>
      </c>
      <c r="AA459" s="60" t="s">
        <v>877</v>
      </c>
      <c r="AB459" s="60">
        <v>456</v>
      </c>
      <c r="AC459" s="60" t="s">
        <v>1274</v>
      </c>
      <c r="AD459" s="60" t="s">
        <v>1276</v>
      </c>
      <c r="AE459" s="60" t="s">
        <v>443</v>
      </c>
      <c r="AF459" s="60">
        <v>115</v>
      </c>
      <c r="AG459" s="60" t="s">
        <v>901</v>
      </c>
      <c r="AH459" s="56"/>
      <c r="AI459" s="56"/>
      <c r="AJ459" s="56"/>
      <c r="AK459" s="56"/>
      <c r="AL459" s="56"/>
      <c r="AM459" s="56"/>
      <c r="AN459" s="56"/>
    </row>
    <row r="460" spans="1:40" ht="13.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60">
        <v>3</v>
      </c>
      <c r="AA460" s="60" t="s">
        <v>882</v>
      </c>
      <c r="AB460" s="60">
        <v>457</v>
      </c>
      <c r="AC460" s="60" t="s">
        <v>1277</v>
      </c>
      <c r="AD460" s="60" t="s">
        <v>1278</v>
      </c>
      <c r="AE460" s="60" t="s">
        <v>904</v>
      </c>
      <c r="AF460" s="60">
        <v>438</v>
      </c>
      <c r="AG460" s="60" t="s">
        <v>913</v>
      </c>
      <c r="AH460" s="56"/>
      <c r="AI460" s="56"/>
      <c r="AJ460" s="56"/>
      <c r="AK460" s="56"/>
      <c r="AL460" s="56"/>
      <c r="AM460" s="56"/>
      <c r="AN460" s="56"/>
    </row>
    <row r="461" spans="1:40" ht="13.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60">
        <v>5</v>
      </c>
      <c r="AA461" s="60" t="s">
        <v>887</v>
      </c>
      <c r="AB461" s="60">
        <v>458</v>
      </c>
      <c r="AC461" s="60" t="s">
        <v>1279</v>
      </c>
      <c r="AD461" s="60" t="s">
        <v>1280</v>
      </c>
      <c r="AE461" s="60" t="s">
        <v>904</v>
      </c>
      <c r="AF461" s="60">
        <v>950</v>
      </c>
      <c r="AG461" s="60" t="s">
        <v>1061</v>
      </c>
      <c r="AH461" s="56"/>
      <c r="AI461" s="56"/>
      <c r="AJ461" s="56"/>
      <c r="AK461" s="56"/>
      <c r="AL461" s="56"/>
      <c r="AM461" s="56"/>
      <c r="AN461" s="56"/>
    </row>
    <row r="462" spans="1:40" ht="13.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60">
        <v>5</v>
      </c>
      <c r="AA462" s="60" t="s">
        <v>887</v>
      </c>
      <c r="AB462" s="60">
        <v>459</v>
      </c>
      <c r="AC462" s="60" t="s">
        <v>1279</v>
      </c>
      <c r="AD462" s="60" t="s">
        <v>1281</v>
      </c>
      <c r="AE462" s="60" t="s">
        <v>904</v>
      </c>
      <c r="AF462" s="60">
        <v>980</v>
      </c>
      <c r="AG462" s="60" t="s">
        <v>1061</v>
      </c>
      <c r="AH462" s="56"/>
      <c r="AI462" s="56"/>
      <c r="AJ462" s="56"/>
      <c r="AK462" s="56"/>
      <c r="AL462" s="56"/>
      <c r="AM462" s="56"/>
      <c r="AN462" s="56"/>
    </row>
    <row r="463" spans="1:40" ht="13.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60">
        <v>5</v>
      </c>
      <c r="AA463" s="60" t="s">
        <v>887</v>
      </c>
      <c r="AB463" s="60">
        <v>460</v>
      </c>
      <c r="AC463" s="60" t="s">
        <v>1279</v>
      </c>
      <c r="AD463" s="60" t="s">
        <v>1282</v>
      </c>
      <c r="AE463" s="60" t="s">
        <v>904</v>
      </c>
      <c r="AF463" s="60">
        <v>1000</v>
      </c>
      <c r="AG463" s="60" t="s">
        <v>1061</v>
      </c>
      <c r="AH463" s="56"/>
      <c r="AI463" s="56"/>
      <c r="AJ463" s="56"/>
      <c r="AK463" s="56"/>
      <c r="AL463" s="56"/>
      <c r="AM463" s="56"/>
      <c r="AN463" s="56"/>
    </row>
    <row r="464" spans="1:40" ht="13.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60">
        <v>11</v>
      </c>
      <c r="AA464" s="60" t="s">
        <v>998</v>
      </c>
      <c r="AB464" s="60">
        <v>461</v>
      </c>
      <c r="AC464" s="60" t="s">
        <v>1283</v>
      </c>
      <c r="AD464" s="60" t="s">
        <v>1284</v>
      </c>
      <c r="AE464" s="60" t="s">
        <v>904</v>
      </c>
      <c r="AF464" s="60">
        <v>1995</v>
      </c>
      <c r="AG464" s="60" t="s">
        <v>1003</v>
      </c>
      <c r="AH464" s="56"/>
      <c r="AI464" s="56"/>
      <c r="AJ464" s="56"/>
      <c r="AK464" s="56"/>
      <c r="AL464" s="56"/>
      <c r="AM464" s="56"/>
      <c r="AN464" s="56"/>
    </row>
    <row r="465" spans="1:40" ht="13.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60" t="s">
        <v>909</v>
      </c>
      <c r="AA465" s="60" t="s">
        <v>882</v>
      </c>
      <c r="AB465" s="60">
        <v>462</v>
      </c>
      <c r="AC465" s="60" t="s">
        <v>1285</v>
      </c>
      <c r="AD465" s="60" t="s">
        <v>1286</v>
      </c>
      <c r="AE465" s="60" t="s">
        <v>916</v>
      </c>
      <c r="AF465" s="60">
        <v>294</v>
      </c>
      <c r="AG465" s="60" t="s">
        <v>922</v>
      </c>
      <c r="AH465" s="56"/>
      <c r="AI465" s="56"/>
      <c r="AJ465" s="56"/>
      <c r="AK465" s="56"/>
      <c r="AL465" s="56"/>
      <c r="AM465" s="56"/>
      <c r="AN465" s="56"/>
    </row>
    <row r="466" spans="1:40" ht="13.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60" t="s">
        <v>876</v>
      </c>
      <c r="AA466" s="60" t="s">
        <v>877</v>
      </c>
      <c r="AB466" s="60">
        <v>463</v>
      </c>
      <c r="AC466" s="60" t="s">
        <v>1287</v>
      </c>
      <c r="AD466" s="60" t="s">
        <v>1288</v>
      </c>
      <c r="AE466" s="60" t="s">
        <v>125</v>
      </c>
      <c r="AF466" s="60">
        <v>3120</v>
      </c>
      <c r="AG466" s="60" t="s">
        <v>901</v>
      </c>
      <c r="AH466" s="56"/>
      <c r="AI466" s="56"/>
      <c r="AJ466" s="56"/>
      <c r="AK466" s="56"/>
      <c r="AL466" s="56"/>
      <c r="AM466" s="56"/>
      <c r="AN466" s="56"/>
    </row>
    <row r="467" spans="1:40" ht="13.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60">
        <v>3</v>
      </c>
      <c r="AA467" s="60" t="s">
        <v>882</v>
      </c>
      <c r="AB467" s="60">
        <v>464</v>
      </c>
      <c r="AC467" s="60" t="s">
        <v>1289</v>
      </c>
      <c r="AD467" s="60" t="s">
        <v>1290</v>
      </c>
      <c r="AE467" s="60" t="s">
        <v>916</v>
      </c>
      <c r="AF467" s="60">
        <v>200</v>
      </c>
      <c r="AG467" s="60" t="s">
        <v>886</v>
      </c>
      <c r="AH467" s="56"/>
      <c r="AI467" s="56"/>
      <c r="AJ467" s="56"/>
      <c r="AK467" s="56"/>
      <c r="AL467" s="56"/>
      <c r="AM467" s="56"/>
      <c r="AN467" s="56"/>
    </row>
    <row r="468" spans="1:40" ht="13.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60">
        <v>3</v>
      </c>
      <c r="AA468" s="60" t="s">
        <v>882</v>
      </c>
      <c r="AB468" s="60">
        <v>465</v>
      </c>
      <c r="AC468" s="60" t="s">
        <v>1291</v>
      </c>
      <c r="AD468" s="60" t="s">
        <v>127</v>
      </c>
      <c r="AE468" s="60" t="s">
        <v>916</v>
      </c>
      <c r="AF468" s="60">
        <v>2260</v>
      </c>
      <c r="AG468" s="60" t="s">
        <v>922</v>
      </c>
      <c r="AH468" s="56"/>
      <c r="AI468" s="56"/>
      <c r="AJ468" s="56"/>
      <c r="AK468" s="56"/>
      <c r="AL468" s="56"/>
      <c r="AM468" s="56"/>
      <c r="AN468" s="56"/>
    </row>
    <row r="469" spans="1:40" ht="13.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60" t="s">
        <v>876</v>
      </c>
      <c r="AA469" s="60" t="s">
        <v>877</v>
      </c>
      <c r="AB469" s="60">
        <v>466</v>
      </c>
      <c r="AC469" s="60" t="s">
        <v>1292</v>
      </c>
      <c r="AD469" s="60" t="s">
        <v>1293</v>
      </c>
      <c r="AE469" s="60" t="s">
        <v>363</v>
      </c>
      <c r="AF469" s="60">
        <v>315</v>
      </c>
      <c r="AG469" s="60" t="s">
        <v>901</v>
      </c>
      <c r="AH469" s="56"/>
      <c r="AI469" s="56"/>
      <c r="AJ469" s="56"/>
      <c r="AK469" s="56"/>
      <c r="AL469" s="56"/>
      <c r="AM469" s="56"/>
      <c r="AN469" s="56"/>
    </row>
    <row r="470" spans="1:40" ht="13.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60" t="s">
        <v>876</v>
      </c>
      <c r="AA470" s="60" t="s">
        <v>877</v>
      </c>
      <c r="AB470" s="60">
        <v>467</v>
      </c>
      <c r="AC470" s="60" t="s">
        <v>1292</v>
      </c>
      <c r="AD470" s="60" t="s">
        <v>1294</v>
      </c>
      <c r="AE470" s="60" t="s">
        <v>916</v>
      </c>
      <c r="AF470" s="60">
        <v>480</v>
      </c>
      <c r="AG470" s="60" t="s">
        <v>901</v>
      </c>
      <c r="AH470" s="56"/>
      <c r="AI470" s="56"/>
      <c r="AJ470" s="56"/>
      <c r="AK470" s="56"/>
      <c r="AL470" s="56"/>
      <c r="AM470" s="56"/>
      <c r="AN470" s="56"/>
    </row>
    <row r="471" spans="1:40" ht="13.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60" t="s">
        <v>876</v>
      </c>
      <c r="AA471" s="60" t="s">
        <v>877</v>
      </c>
      <c r="AB471" s="60">
        <v>468</v>
      </c>
      <c r="AC471" s="60" t="s">
        <v>1295</v>
      </c>
      <c r="AD471" s="60" t="s">
        <v>1296</v>
      </c>
      <c r="AE471" s="60" t="s">
        <v>363</v>
      </c>
      <c r="AF471" s="60">
        <v>1595</v>
      </c>
      <c r="AG471" s="60" t="s">
        <v>896</v>
      </c>
      <c r="AH471" s="56"/>
      <c r="AI471" s="56"/>
      <c r="AJ471" s="56"/>
      <c r="AK471" s="56"/>
      <c r="AL471" s="56"/>
      <c r="AM471" s="56"/>
      <c r="AN471" s="56"/>
    </row>
    <row r="472" spans="1:40" ht="13.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60" t="s">
        <v>876</v>
      </c>
      <c r="AA472" s="60" t="s">
        <v>877</v>
      </c>
      <c r="AB472" s="60">
        <v>469</v>
      </c>
      <c r="AC472" s="60" t="s">
        <v>1295</v>
      </c>
      <c r="AD472" s="60" t="s">
        <v>1297</v>
      </c>
      <c r="AE472" s="60" t="s">
        <v>363</v>
      </c>
      <c r="AF472" s="60">
        <v>2600</v>
      </c>
      <c r="AG472" s="60" t="s">
        <v>901</v>
      </c>
      <c r="AH472" s="56"/>
      <c r="AI472" s="56"/>
      <c r="AJ472" s="56"/>
      <c r="AK472" s="56"/>
      <c r="AL472" s="56"/>
      <c r="AM472" s="56"/>
      <c r="AN472" s="56"/>
    </row>
    <row r="473" spans="1:40" ht="13.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60">
        <v>11</v>
      </c>
      <c r="AA473" s="60" t="s">
        <v>998</v>
      </c>
      <c r="AB473" s="60">
        <v>470</v>
      </c>
      <c r="AC473" s="60" t="s">
        <v>1298</v>
      </c>
      <c r="AD473" s="60" t="s">
        <v>663</v>
      </c>
      <c r="AE473" s="60" t="s">
        <v>916</v>
      </c>
      <c r="AF473" s="60">
        <v>786</v>
      </c>
      <c r="AG473" s="60" t="s">
        <v>1003</v>
      </c>
      <c r="AH473" s="56"/>
      <c r="AI473" s="56"/>
      <c r="AJ473" s="56"/>
      <c r="AK473" s="56"/>
      <c r="AL473" s="56"/>
      <c r="AM473" s="56"/>
      <c r="AN473" s="56"/>
    </row>
    <row r="474" spans="1:40" ht="13.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60">
        <v>3</v>
      </c>
      <c r="AA474" s="60" t="s">
        <v>882</v>
      </c>
      <c r="AB474" s="60">
        <v>471</v>
      </c>
      <c r="AC474" s="60" t="s">
        <v>1299</v>
      </c>
      <c r="AD474" s="60"/>
      <c r="AE474" s="60" t="s">
        <v>916</v>
      </c>
      <c r="AF474" s="60">
        <v>193</v>
      </c>
      <c r="AG474" s="60" t="s">
        <v>922</v>
      </c>
      <c r="AH474" s="56"/>
      <c r="AI474" s="56"/>
      <c r="AJ474" s="56"/>
      <c r="AK474" s="56"/>
      <c r="AL474" s="56"/>
      <c r="AM474" s="56"/>
      <c r="AN474" s="56"/>
    </row>
    <row r="475" spans="1:40" ht="13.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60" t="s">
        <v>905</v>
      </c>
      <c r="AA475" s="60" t="s">
        <v>882</v>
      </c>
      <c r="AB475" s="60">
        <v>472</v>
      </c>
      <c r="AC475" s="60" t="s">
        <v>1300</v>
      </c>
      <c r="AD475" s="60" t="s">
        <v>1301</v>
      </c>
      <c r="AE475" s="60" t="s">
        <v>916</v>
      </c>
      <c r="AF475" s="60">
        <v>695</v>
      </c>
      <c r="AG475" s="60" t="s">
        <v>913</v>
      </c>
      <c r="AH475" s="56"/>
      <c r="AI475" s="56"/>
      <c r="AJ475" s="56"/>
      <c r="AK475" s="56"/>
      <c r="AL475" s="56"/>
      <c r="AM475" s="56"/>
      <c r="AN475" s="56"/>
    </row>
    <row r="476" spans="1:40" ht="13.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60">
        <v>3</v>
      </c>
      <c r="AA476" s="60" t="s">
        <v>882</v>
      </c>
      <c r="AB476" s="60">
        <v>473</v>
      </c>
      <c r="AC476" s="60" t="s">
        <v>1302</v>
      </c>
      <c r="AD476" s="60" t="s">
        <v>1303</v>
      </c>
      <c r="AE476" s="60" t="s">
        <v>916</v>
      </c>
      <c r="AF476" s="60">
        <v>507</v>
      </c>
      <c r="AG476" s="60" t="s">
        <v>922</v>
      </c>
      <c r="AH476" s="56"/>
      <c r="AI476" s="56"/>
      <c r="AJ476" s="56"/>
      <c r="AK476" s="56"/>
      <c r="AL476" s="56"/>
      <c r="AM476" s="56"/>
      <c r="AN476" s="56"/>
    </row>
    <row r="477" spans="1:40" ht="13.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60">
        <v>4</v>
      </c>
      <c r="AA477" s="60" t="s">
        <v>1019</v>
      </c>
      <c r="AB477" s="60">
        <v>474</v>
      </c>
      <c r="AC477" s="60" t="s">
        <v>1304</v>
      </c>
      <c r="AD477" s="60" t="s">
        <v>1305</v>
      </c>
      <c r="AE477" s="60" t="s">
        <v>890</v>
      </c>
      <c r="AF477" s="60">
        <v>1325</v>
      </c>
      <c r="AG477" s="60" t="s">
        <v>1022</v>
      </c>
      <c r="AH477" s="56"/>
      <c r="AI477" s="56"/>
      <c r="AJ477" s="56"/>
      <c r="AK477" s="56"/>
      <c r="AL477" s="56"/>
      <c r="AM477" s="56"/>
      <c r="AN477" s="56"/>
    </row>
    <row r="478" spans="1:40" ht="13.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60" t="s">
        <v>876</v>
      </c>
      <c r="AA478" s="60" t="s">
        <v>882</v>
      </c>
      <c r="AB478" s="60">
        <v>475</v>
      </c>
      <c r="AC478" s="60" t="s">
        <v>1306</v>
      </c>
      <c r="AD478" s="60" t="s">
        <v>465</v>
      </c>
      <c r="AE478" s="60" t="s">
        <v>466</v>
      </c>
      <c r="AF478" s="60">
        <v>2320</v>
      </c>
      <c r="AG478" s="60" t="s">
        <v>913</v>
      </c>
      <c r="AH478" s="56"/>
      <c r="AI478" s="56"/>
      <c r="AJ478" s="56"/>
      <c r="AK478" s="56"/>
      <c r="AL478" s="56"/>
      <c r="AM478" s="56"/>
      <c r="AN478" s="56"/>
    </row>
    <row r="479" spans="1:40" ht="13.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60" t="s">
        <v>876</v>
      </c>
      <c r="AA479" s="60" t="s">
        <v>882</v>
      </c>
      <c r="AB479" s="60">
        <v>476</v>
      </c>
      <c r="AC479" s="60" t="s">
        <v>1306</v>
      </c>
      <c r="AD479" s="60" t="s">
        <v>467</v>
      </c>
      <c r="AE479" s="60" t="s">
        <v>466</v>
      </c>
      <c r="AF479" s="60">
        <v>2650</v>
      </c>
      <c r="AG479" s="60" t="s">
        <v>913</v>
      </c>
      <c r="AH479" s="56"/>
      <c r="AI479" s="56"/>
      <c r="AJ479" s="56"/>
      <c r="AK479" s="56"/>
      <c r="AL479" s="56"/>
      <c r="AM479" s="56"/>
      <c r="AN479" s="56"/>
    </row>
    <row r="480" spans="1:40" ht="13.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60" t="s">
        <v>876</v>
      </c>
      <c r="AA480" s="60" t="s">
        <v>882</v>
      </c>
      <c r="AB480" s="60">
        <v>477</v>
      </c>
      <c r="AC480" s="60" t="s">
        <v>1307</v>
      </c>
      <c r="AD480" s="60" t="s">
        <v>1308</v>
      </c>
      <c r="AE480" s="60" t="s">
        <v>466</v>
      </c>
      <c r="AF480" s="60">
        <v>3450</v>
      </c>
      <c r="AG480" s="60" t="s">
        <v>913</v>
      </c>
      <c r="AH480" s="56"/>
      <c r="AI480" s="56"/>
      <c r="AJ480" s="56"/>
      <c r="AK480" s="56"/>
      <c r="AL480" s="56"/>
      <c r="AM480" s="56"/>
      <c r="AN480" s="56"/>
    </row>
    <row r="481" spans="1:40" ht="13.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60" t="s">
        <v>876</v>
      </c>
      <c r="AA481" s="60" t="s">
        <v>877</v>
      </c>
      <c r="AB481" s="60">
        <v>478</v>
      </c>
      <c r="AC481" s="60" t="s">
        <v>1309</v>
      </c>
      <c r="AD481" s="60" t="s">
        <v>1310</v>
      </c>
      <c r="AE481" s="60" t="s">
        <v>904</v>
      </c>
      <c r="AF481" s="60">
        <v>3500</v>
      </c>
      <c r="AG481" s="60" t="s">
        <v>901</v>
      </c>
      <c r="AH481" s="56"/>
      <c r="AI481" s="56"/>
      <c r="AJ481" s="56"/>
      <c r="AK481" s="56"/>
      <c r="AL481" s="56"/>
      <c r="AM481" s="56"/>
      <c r="AN481" s="56"/>
    </row>
    <row r="482" spans="1:40" ht="13.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60">
        <v>6</v>
      </c>
      <c r="AA482" s="60" t="s">
        <v>887</v>
      </c>
      <c r="AB482" s="60">
        <v>479</v>
      </c>
      <c r="AC482" s="60" t="s">
        <v>1311</v>
      </c>
      <c r="AD482" s="60"/>
      <c r="AE482" s="60" t="s">
        <v>904</v>
      </c>
      <c r="AF482" s="60">
        <v>1480</v>
      </c>
      <c r="AG482" s="60" t="s">
        <v>891</v>
      </c>
      <c r="AH482" s="56"/>
      <c r="AI482" s="56"/>
      <c r="AJ482" s="56"/>
      <c r="AK482" s="56"/>
      <c r="AL482" s="56"/>
      <c r="AM482" s="56"/>
      <c r="AN482" s="56"/>
    </row>
    <row r="483" spans="1:40" ht="13.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60">
        <v>7</v>
      </c>
      <c r="AA483" s="60" t="s">
        <v>887</v>
      </c>
      <c r="AB483" s="60">
        <v>480</v>
      </c>
      <c r="AC483" s="60" t="s">
        <v>1312</v>
      </c>
      <c r="AD483" s="60" t="s">
        <v>933</v>
      </c>
      <c r="AE483" s="60" t="s">
        <v>904</v>
      </c>
      <c r="AF483" s="60">
        <v>1730</v>
      </c>
      <c r="AG483" s="60" t="s">
        <v>931</v>
      </c>
      <c r="AH483" s="56"/>
      <c r="AI483" s="56"/>
      <c r="AJ483" s="56"/>
      <c r="AK483" s="56"/>
      <c r="AL483" s="56"/>
      <c r="AM483" s="56"/>
      <c r="AN483" s="56"/>
    </row>
    <row r="484" spans="1:40" ht="13.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60">
        <v>3</v>
      </c>
      <c r="AA484" s="60" t="s">
        <v>882</v>
      </c>
      <c r="AB484" s="60">
        <v>481</v>
      </c>
      <c r="AC484" s="60" t="s">
        <v>1313</v>
      </c>
      <c r="AD484" s="60" t="s">
        <v>1314</v>
      </c>
      <c r="AE484" s="60" t="s">
        <v>916</v>
      </c>
      <c r="AF484" s="60">
        <v>2900</v>
      </c>
      <c r="AG484" s="60" t="s">
        <v>922</v>
      </c>
      <c r="AH484" s="56"/>
      <c r="AI484" s="56"/>
      <c r="AJ484" s="56"/>
      <c r="AK484" s="56"/>
      <c r="AL484" s="56"/>
      <c r="AM484" s="56"/>
      <c r="AN484" s="56"/>
    </row>
    <row r="485" spans="1:40" ht="13.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60">
        <v>3</v>
      </c>
      <c r="AA485" s="60" t="s">
        <v>882</v>
      </c>
      <c r="AB485" s="60">
        <v>482</v>
      </c>
      <c r="AC485" s="60" t="s">
        <v>1315</v>
      </c>
      <c r="AD485" s="60" t="s">
        <v>1316</v>
      </c>
      <c r="AE485" s="60" t="s">
        <v>916</v>
      </c>
      <c r="AF485" s="60">
        <v>120</v>
      </c>
      <c r="AG485" s="60" t="s">
        <v>886</v>
      </c>
      <c r="AH485" s="56"/>
      <c r="AI485" s="56"/>
      <c r="AJ485" s="56"/>
      <c r="AK485" s="56"/>
      <c r="AL485" s="56"/>
      <c r="AM485" s="56"/>
      <c r="AN485" s="56"/>
    </row>
    <row r="486" spans="1:40" ht="13.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60">
        <v>3</v>
      </c>
      <c r="AA486" s="60" t="s">
        <v>882</v>
      </c>
      <c r="AB486" s="60">
        <v>483</v>
      </c>
      <c r="AC486" s="60" t="s">
        <v>1315</v>
      </c>
      <c r="AD486" s="60" t="s">
        <v>1317</v>
      </c>
      <c r="AE486" s="60" t="s">
        <v>916</v>
      </c>
      <c r="AF486" s="60">
        <v>130</v>
      </c>
      <c r="AG486" s="60" t="s">
        <v>886</v>
      </c>
      <c r="AH486" s="56"/>
      <c r="AI486" s="56"/>
      <c r="AJ486" s="56"/>
      <c r="AK486" s="56"/>
      <c r="AL486" s="56"/>
      <c r="AM486" s="56"/>
      <c r="AN486" s="56"/>
    </row>
    <row r="487" spans="1:40" ht="13.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60" t="s">
        <v>909</v>
      </c>
      <c r="AA487" s="60" t="s">
        <v>882</v>
      </c>
      <c r="AB487" s="60">
        <v>484</v>
      </c>
      <c r="AC487" s="60" t="s">
        <v>1315</v>
      </c>
      <c r="AD487" s="60" t="s">
        <v>1318</v>
      </c>
      <c r="AE487" s="60" t="s">
        <v>916</v>
      </c>
      <c r="AF487" s="60">
        <v>195</v>
      </c>
      <c r="AG487" s="60" t="s">
        <v>886</v>
      </c>
      <c r="AH487" s="56"/>
      <c r="AI487" s="56"/>
      <c r="AJ487" s="56"/>
      <c r="AK487" s="56"/>
      <c r="AL487" s="56"/>
      <c r="AM487" s="56"/>
      <c r="AN487" s="56"/>
    </row>
    <row r="488" spans="1:40" ht="13.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60" t="s">
        <v>876</v>
      </c>
      <c r="AA488" s="60" t="s">
        <v>882</v>
      </c>
      <c r="AB488" s="60">
        <v>485</v>
      </c>
      <c r="AC488" s="60" t="s">
        <v>1319</v>
      </c>
      <c r="AD488" s="60" t="s">
        <v>1320</v>
      </c>
      <c r="AE488" s="60" t="s">
        <v>1321</v>
      </c>
      <c r="AF488" s="60">
        <v>720</v>
      </c>
      <c r="AG488" s="60" t="s">
        <v>913</v>
      </c>
      <c r="AH488" s="56"/>
      <c r="AI488" s="56"/>
      <c r="AJ488" s="56"/>
      <c r="AK488" s="56"/>
      <c r="AL488" s="56"/>
      <c r="AM488" s="56"/>
      <c r="AN488" s="56"/>
    </row>
    <row r="489" spans="1:40" ht="13.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60">
        <v>3</v>
      </c>
      <c r="AA489" s="60" t="s">
        <v>882</v>
      </c>
      <c r="AB489" s="60">
        <v>486</v>
      </c>
      <c r="AC489" s="60" t="s">
        <v>1322</v>
      </c>
      <c r="AD489" s="60"/>
      <c r="AE489" s="60" t="s">
        <v>904</v>
      </c>
      <c r="AF489" s="60">
        <v>275</v>
      </c>
      <c r="AG489" s="60" t="s">
        <v>913</v>
      </c>
      <c r="AH489" s="56"/>
      <c r="AI489" s="56"/>
      <c r="AJ489" s="56"/>
      <c r="AK489" s="56"/>
      <c r="AL489" s="56"/>
      <c r="AM489" s="56"/>
      <c r="AN489" s="56"/>
    </row>
    <row r="490" spans="1:40" ht="13.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60">
        <v>3</v>
      </c>
      <c r="AA490" s="60" t="s">
        <v>882</v>
      </c>
      <c r="AB490" s="60">
        <v>487</v>
      </c>
      <c r="AC490" s="60" t="s">
        <v>1323</v>
      </c>
      <c r="AD490" s="60" t="s">
        <v>146</v>
      </c>
      <c r="AE490" s="60" t="s">
        <v>916</v>
      </c>
      <c r="AF490" s="60">
        <v>115</v>
      </c>
      <c r="AG490" s="60" t="s">
        <v>913</v>
      </c>
      <c r="AH490" s="56"/>
      <c r="AI490" s="56"/>
      <c r="AJ490" s="56"/>
      <c r="AK490" s="56"/>
      <c r="AL490" s="56"/>
      <c r="AM490" s="56"/>
      <c r="AN490" s="56"/>
    </row>
    <row r="491" spans="1:40" ht="13.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60">
        <v>6</v>
      </c>
      <c r="AA491" s="60" t="s">
        <v>887</v>
      </c>
      <c r="AB491" s="60">
        <v>488</v>
      </c>
      <c r="AC491" s="60" t="s">
        <v>1324</v>
      </c>
      <c r="AD491" s="60" t="s">
        <v>1325</v>
      </c>
      <c r="AE491" s="60" t="s">
        <v>916</v>
      </c>
      <c r="AF491" s="60"/>
      <c r="AG491" s="60"/>
      <c r="AH491" s="56"/>
      <c r="AI491" s="56"/>
      <c r="AJ491" s="56"/>
      <c r="AK491" s="56"/>
      <c r="AL491" s="56"/>
      <c r="AM491" s="56"/>
      <c r="AN491" s="56"/>
    </row>
    <row r="492" spans="1:40" ht="13.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60" t="s">
        <v>876</v>
      </c>
      <c r="AA492" s="60" t="s">
        <v>877</v>
      </c>
      <c r="AB492" s="60">
        <v>489</v>
      </c>
      <c r="AC492" s="60" t="s">
        <v>1326</v>
      </c>
      <c r="AD492" s="60" t="s">
        <v>1327</v>
      </c>
      <c r="AE492" s="60" t="s">
        <v>108</v>
      </c>
      <c r="AF492" s="60">
        <v>10800</v>
      </c>
      <c r="AG492" s="60" t="s">
        <v>901</v>
      </c>
      <c r="AH492" s="56"/>
      <c r="AI492" s="56"/>
      <c r="AJ492" s="56"/>
      <c r="AK492" s="56"/>
      <c r="AL492" s="56"/>
      <c r="AM492" s="56"/>
      <c r="AN492" s="56"/>
    </row>
    <row r="493" spans="1:40" ht="13.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60" t="s">
        <v>876</v>
      </c>
      <c r="AA493" s="60" t="s">
        <v>877</v>
      </c>
      <c r="AB493" s="60">
        <v>490</v>
      </c>
      <c r="AC493" s="60" t="s">
        <v>1326</v>
      </c>
      <c r="AD493" s="60" t="s">
        <v>1328</v>
      </c>
      <c r="AE493" s="60" t="s">
        <v>108</v>
      </c>
      <c r="AF493" s="60">
        <v>7740</v>
      </c>
      <c r="AG493" s="60" t="s">
        <v>1022</v>
      </c>
      <c r="AH493" s="56"/>
      <c r="AI493" s="56"/>
      <c r="AJ493" s="56"/>
      <c r="AK493" s="56"/>
      <c r="AL493" s="56"/>
      <c r="AM493" s="56"/>
      <c r="AN493" s="56"/>
    </row>
    <row r="494" spans="1:40" ht="13.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60" t="s">
        <v>876</v>
      </c>
      <c r="AA494" s="60" t="s">
        <v>877</v>
      </c>
      <c r="AB494" s="60">
        <v>491</v>
      </c>
      <c r="AC494" s="60" t="s">
        <v>1326</v>
      </c>
      <c r="AD494" s="60" t="s">
        <v>1329</v>
      </c>
      <c r="AE494" s="60" t="s">
        <v>108</v>
      </c>
      <c r="AF494" s="60">
        <v>5600</v>
      </c>
      <c r="AG494" s="60" t="s">
        <v>901</v>
      </c>
      <c r="AH494" s="56"/>
      <c r="AI494" s="56"/>
      <c r="AJ494" s="56"/>
      <c r="AK494" s="56"/>
      <c r="AL494" s="56"/>
      <c r="AM494" s="56"/>
      <c r="AN494" s="56"/>
    </row>
    <row r="495" spans="1:40" ht="13.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60" t="s">
        <v>876</v>
      </c>
      <c r="AA495" s="60" t="s">
        <v>877</v>
      </c>
      <c r="AB495" s="60">
        <v>492</v>
      </c>
      <c r="AC495" s="60" t="s">
        <v>1330</v>
      </c>
      <c r="AD495" s="60" t="s">
        <v>1331</v>
      </c>
      <c r="AE495" s="60" t="s">
        <v>1332</v>
      </c>
      <c r="AF495" s="60">
        <v>1080</v>
      </c>
      <c r="AG495" s="60" t="s">
        <v>901</v>
      </c>
      <c r="AH495" s="56"/>
      <c r="AI495" s="56"/>
      <c r="AJ495" s="56"/>
      <c r="AK495" s="56"/>
      <c r="AL495" s="56"/>
      <c r="AM495" s="56"/>
      <c r="AN495" s="56"/>
    </row>
    <row r="496" spans="1:40" ht="13.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60">
        <v>6</v>
      </c>
      <c r="AA496" s="60" t="s">
        <v>887</v>
      </c>
      <c r="AB496" s="60">
        <v>493</v>
      </c>
      <c r="AC496" s="60" t="s">
        <v>1333</v>
      </c>
      <c r="AD496" s="60" t="s">
        <v>1334</v>
      </c>
      <c r="AE496" s="60" t="s">
        <v>890</v>
      </c>
      <c r="AF496" s="60">
        <v>480</v>
      </c>
      <c r="AG496" s="60" t="s">
        <v>919</v>
      </c>
      <c r="AH496" s="56"/>
      <c r="AI496" s="56"/>
      <c r="AJ496" s="56"/>
      <c r="AK496" s="56"/>
      <c r="AL496" s="56"/>
      <c r="AM496" s="56"/>
      <c r="AN496" s="56"/>
    </row>
    <row r="497" spans="1:40" ht="13.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60" t="s">
        <v>876</v>
      </c>
      <c r="AA497" s="60" t="s">
        <v>877</v>
      </c>
      <c r="AB497" s="60">
        <v>494</v>
      </c>
      <c r="AC497" s="60" t="s">
        <v>1335</v>
      </c>
      <c r="AD497" s="60" t="s">
        <v>1336</v>
      </c>
      <c r="AE497" s="60" t="s">
        <v>1337</v>
      </c>
      <c r="AF497" s="60">
        <v>30000</v>
      </c>
      <c r="AG497" s="60" t="s">
        <v>901</v>
      </c>
      <c r="AH497" s="56"/>
      <c r="AI497" s="56"/>
      <c r="AJ497" s="56"/>
      <c r="AK497" s="56"/>
      <c r="AL497" s="56"/>
      <c r="AM497" s="56"/>
      <c r="AN497" s="56"/>
    </row>
    <row r="498" spans="1:40" ht="13.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60">
        <v>6</v>
      </c>
      <c r="AA498" s="60" t="s">
        <v>887</v>
      </c>
      <c r="AB498" s="60">
        <v>495</v>
      </c>
      <c r="AC498" s="60" t="s">
        <v>1338</v>
      </c>
      <c r="AD498" s="60" t="s">
        <v>1340</v>
      </c>
      <c r="AE498" s="60" t="s">
        <v>1341</v>
      </c>
      <c r="AF498" s="60">
        <v>900</v>
      </c>
      <c r="AG498" s="60" t="s">
        <v>919</v>
      </c>
      <c r="AH498" s="56"/>
      <c r="AI498" s="56"/>
      <c r="AJ498" s="56"/>
      <c r="AK498" s="56"/>
      <c r="AL498" s="56"/>
      <c r="AM498" s="56"/>
      <c r="AN498" s="56"/>
    </row>
    <row r="499" spans="1:40" ht="13.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60">
        <v>1</v>
      </c>
      <c r="AA499" s="60" t="s">
        <v>877</v>
      </c>
      <c r="AB499" s="60">
        <v>496</v>
      </c>
      <c r="AC499" s="60" t="s">
        <v>1342</v>
      </c>
      <c r="AD499" s="60" t="s">
        <v>1343</v>
      </c>
      <c r="AE499" s="60" t="s">
        <v>874</v>
      </c>
      <c r="AF499" s="60">
        <v>800</v>
      </c>
      <c r="AG499" s="60" t="s">
        <v>901</v>
      </c>
      <c r="AH499" s="56"/>
      <c r="AI499" s="56"/>
      <c r="AJ499" s="56"/>
      <c r="AK499" s="56"/>
      <c r="AL499" s="56"/>
      <c r="AM499" s="56"/>
      <c r="AN499" s="56"/>
    </row>
    <row r="500" spans="1:40" ht="13.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60" t="s">
        <v>876</v>
      </c>
      <c r="AA500" s="60" t="s">
        <v>877</v>
      </c>
      <c r="AB500" s="60">
        <v>497</v>
      </c>
      <c r="AC500" s="60" t="s">
        <v>1344</v>
      </c>
      <c r="AD500" s="60" t="s">
        <v>1345</v>
      </c>
      <c r="AE500" s="60" t="s">
        <v>138</v>
      </c>
      <c r="AF500" s="60">
        <v>2590</v>
      </c>
      <c r="AG500" s="60" t="s">
        <v>901</v>
      </c>
      <c r="AH500" s="56"/>
      <c r="AI500" s="56"/>
      <c r="AJ500" s="56"/>
      <c r="AK500" s="56"/>
      <c r="AL500" s="56"/>
      <c r="AM500" s="56"/>
      <c r="AN500" s="56"/>
    </row>
    <row r="501" spans="1:40" ht="13.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60" t="s">
        <v>876</v>
      </c>
      <c r="AA501" s="60" t="s">
        <v>877</v>
      </c>
      <c r="AB501" s="60">
        <v>498</v>
      </c>
      <c r="AC501" s="60" t="s">
        <v>1346</v>
      </c>
      <c r="AD501" s="60" t="s">
        <v>1347</v>
      </c>
      <c r="AE501" s="60" t="s">
        <v>1257</v>
      </c>
      <c r="AF501" s="60">
        <v>3233</v>
      </c>
      <c r="AG501" s="60" t="s">
        <v>896</v>
      </c>
      <c r="AH501" s="56"/>
      <c r="AI501" s="56"/>
      <c r="AJ501" s="56"/>
      <c r="AK501" s="56"/>
      <c r="AL501" s="56"/>
      <c r="AM501" s="56"/>
      <c r="AN501" s="56"/>
    </row>
    <row r="502" spans="1:40" ht="13.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60" t="s">
        <v>876</v>
      </c>
      <c r="AA502" s="60" t="s">
        <v>877</v>
      </c>
      <c r="AB502" s="60">
        <v>499</v>
      </c>
      <c r="AC502" s="60" t="s">
        <v>1348</v>
      </c>
      <c r="AD502" s="60" t="s">
        <v>1349</v>
      </c>
      <c r="AE502" s="60" t="s">
        <v>1257</v>
      </c>
      <c r="AF502" s="60">
        <v>3233</v>
      </c>
      <c r="AG502" s="60" t="s">
        <v>896</v>
      </c>
      <c r="AH502" s="56"/>
      <c r="AI502" s="56"/>
      <c r="AJ502" s="56"/>
      <c r="AK502" s="56"/>
      <c r="AL502" s="56"/>
      <c r="AM502" s="56"/>
      <c r="AN502" s="56"/>
    </row>
    <row r="503" spans="1:40" ht="13.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60" t="s">
        <v>876</v>
      </c>
      <c r="AA503" s="60" t="s">
        <v>877</v>
      </c>
      <c r="AB503" s="60">
        <v>500</v>
      </c>
      <c r="AC503" s="60" t="s">
        <v>1350</v>
      </c>
      <c r="AD503" s="60" t="s">
        <v>1351</v>
      </c>
      <c r="AE503" s="60" t="s">
        <v>1257</v>
      </c>
      <c r="AF503" s="60">
        <v>3233</v>
      </c>
      <c r="AG503" s="60" t="s">
        <v>896</v>
      </c>
      <c r="AH503" s="56"/>
      <c r="AI503" s="56"/>
      <c r="AJ503" s="56"/>
      <c r="AK503" s="56"/>
      <c r="AL503" s="56"/>
      <c r="AM503" s="56"/>
      <c r="AN503" s="56"/>
    </row>
    <row r="504" spans="1:40" ht="13.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60" t="s">
        <v>344</v>
      </c>
      <c r="AA504" s="60" t="s">
        <v>877</v>
      </c>
      <c r="AB504" s="60">
        <v>501</v>
      </c>
      <c r="AC504" s="60" t="s">
        <v>1352</v>
      </c>
      <c r="AD504" s="60" t="s">
        <v>1353</v>
      </c>
      <c r="AE504" s="60" t="s">
        <v>1354</v>
      </c>
      <c r="AF504" s="60">
        <v>200</v>
      </c>
      <c r="AG504" s="60" t="s">
        <v>901</v>
      </c>
      <c r="AH504" s="56"/>
      <c r="AI504" s="56"/>
      <c r="AJ504" s="56"/>
      <c r="AK504" s="56"/>
      <c r="AL504" s="56"/>
      <c r="AM504" s="56"/>
      <c r="AN504" s="56"/>
    </row>
    <row r="505" spans="1:40" ht="13.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60" t="s">
        <v>344</v>
      </c>
      <c r="AA505" s="60" t="s">
        <v>877</v>
      </c>
      <c r="AB505" s="60">
        <v>502</v>
      </c>
      <c r="AC505" s="60" t="s">
        <v>1355</v>
      </c>
      <c r="AD505" s="60" t="s">
        <v>1356</v>
      </c>
      <c r="AE505" s="60" t="s">
        <v>1357</v>
      </c>
      <c r="AF505" s="60">
        <v>1000</v>
      </c>
      <c r="AG505" s="60" t="s">
        <v>901</v>
      </c>
      <c r="AH505" s="56"/>
      <c r="AI505" s="56"/>
      <c r="AJ505" s="56"/>
      <c r="AK505" s="56"/>
      <c r="AL505" s="56"/>
      <c r="AM505" s="56"/>
      <c r="AN505" s="56"/>
    </row>
    <row r="506" spans="1:40" ht="13.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60">
        <v>3</v>
      </c>
      <c r="AA506" s="60" t="s">
        <v>882</v>
      </c>
      <c r="AB506" s="60">
        <v>503</v>
      </c>
      <c r="AC506" s="60" t="s">
        <v>1358</v>
      </c>
      <c r="AD506" s="60"/>
      <c r="AE506" s="60" t="s">
        <v>916</v>
      </c>
      <c r="AF506" s="60">
        <v>60</v>
      </c>
      <c r="AG506" s="60" t="s">
        <v>913</v>
      </c>
      <c r="AH506" s="56"/>
      <c r="AI506" s="56"/>
      <c r="AJ506" s="56"/>
      <c r="AK506" s="56"/>
      <c r="AL506" s="56"/>
      <c r="AM506" s="56"/>
      <c r="AN506" s="56"/>
    </row>
    <row r="507" spans="1:40" ht="13.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60" t="s">
        <v>876</v>
      </c>
      <c r="AA507" s="60" t="s">
        <v>877</v>
      </c>
      <c r="AB507" s="60">
        <v>504</v>
      </c>
      <c r="AC507" s="60" t="s">
        <v>1359</v>
      </c>
      <c r="AD507" s="60" t="s">
        <v>1360</v>
      </c>
      <c r="AE507" s="60" t="s">
        <v>1361</v>
      </c>
      <c r="AF507" s="60">
        <v>567</v>
      </c>
      <c r="AG507" s="60" t="s">
        <v>927</v>
      </c>
      <c r="AH507" s="56"/>
      <c r="AI507" s="56"/>
      <c r="AJ507" s="56"/>
      <c r="AK507" s="56"/>
      <c r="AL507" s="56"/>
      <c r="AM507" s="56"/>
      <c r="AN507" s="56"/>
    </row>
    <row r="508" spans="1:40" ht="13.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60" t="s">
        <v>905</v>
      </c>
      <c r="AA508" s="60" t="s">
        <v>882</v>
      </c>
      <c r="AB508" s="60">
        <v>505</v>
      </c>
      <c r="AC508" s="60" t="s">
        <v>1362</v>
      </c>
      <c r="AD508" s="60" t="s">
        <v>1363</v>
      </c>
      <c r="AE508" s="60" t="s">
        <v>916</v>
      </c>
      <c r="AF508" s="60">
        <v>244</v>
      </c>
      <c r="AG508" s="60" t="s">
        <v>913</v>
      </c>
      <c r="AH508" s="56"/>
      <c r="AI508" s="56"/>
      <c r="AJ508" s="56"/>
      <c r="AK508" s="56"/>
      <c r="AL508" s="56"/>
      <c r="AM508" s="56"/>
      <c r="AN508" s="56"/>
    </row>
    <row r="509" spans="1:40" ht="13.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60" t="s">
        <v>905</v>
      </c>
      <c r="AA509" s="60" t="s">
        <v>882</v>
      </c>
      <c r="AB509" s="60">
        <v>506</v>
      </c>
      <c r="AC509" s="60" t="s">
        <v>1364</v>
      </c>
      <c r="AD509" s="60" t="s">
        <v>1363</v>
      </c>
      <c r="AE509" s="60" t="s">
        <v>916</v>
      </c>
      <c r="AF509" s="60">
        <v>354</v>
      </c>
      <c r="AG509" s="60" t="s">
        <v>913</v>
      </c>
      <c r="AH509" s="56"/>
      <c r="AI509" s="56"/>
      <c r="AJ509" s="56"/>
      <c r="AK509" s="56"/>
      <c r="AL509" s="56"/>
      <c r="AM509" s="56"/>
      <c r="AN509" s="56"/>
    </row>
    <row r="510" spans="1:40" ht="13.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60" t="s">
        <v>876</v>
      </c>
      <c r="AA510" s="60" t="s">
        <v>877</v>
      </c>
      <c r="AB510" s="60">
        <v>507</v>
      </c>
      <c r="AC510" s="60" t="s">
        <v>1365</v>
      </c>
      <c r="AD510" s="60" t="s">
        <v>1366</v>
      </c>
      <c r="AE510" s="60" t="s">
        <v>125</v>
      </c>
      <c r="AF510" s="60">
        <v>1368</v>
      </c>
      <c r="AG510" s="60" t="s">
        <v>896</v>
      </c>
      <c r="AH510" s="56"/>
      <c r="AI510" s="56"/>
      <c r="AJ510" s="56"/>
      <c r="AK510" s="56"/>
      <c r="AL510" s="56"/>
      <c r="AM510" s="56"/>
      <c r="AN510" s="56"/>
    </row>
    <row r="511" spans="1:40" ht="13.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60">
        <v>5</v>
      </c>
      <c r="AA511" s="60" t="s">
        <v>887</v>
      </c>
      <c r="AB511" s="60">
        <v>508</v>
      </c>
      <c r="AC511" s="60" t="s">
        <v>1367</v>
      </c>
      <c r="AD511" s="60" t="s">
        <v>1368</v>
      </c>
      <c r="AE511" s="60" t="s">
        <v>904</v>
      </c>
      <c r="AF511" s="60">
        <v>5700</v>
      </c>
      <c r="AG511" s="60" t="s">
        <v>1369</v>
      </c>
      <c r="AH511" s="56"/>
      <c r="AI511" s="56"/>
      <c r="AJ511" s="56"/>
      <c r="AK511" s="56"/>
      <c r="AL511" s="56"/>
      <c r="AM511" s="56"/>
      <c r="AN511" s="56"/>
    </row>
    <row r="512" spans="1:40" ht="13.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60" t="s">
        <v>905</v>
      </c>
      <c r="AA512" s="60" t="s">
        <v>882</v>
      </c>
      <c r="AB512" s="60">
        <v>509</v>
      </c>
      <c r="AC512" s="60" t="s">
        <v>1370</v>
      </c>
      <c r="AD512" s="60" t="s">
        <v>1037</v>
      </c>
      <c r="AE512" s="60" t="s">
        <v>916</v>
      </c>
      <c r="AF512" s="60">
        <v>172</v>
      </c>
      <c r="AG512" s="60" t="s">
        <v>913</v>
      </c>
      <c r="AH512" s="56"/>
      <c r="AI512" s="56"/>
      <c r="AJ512" s="56"/>
      <c r="AK512" s="56"/>
      <c r="AL512" s="56"/>
      <c r="AM512" s="56"/>
      <c r="AN512" s="56"/>
    </row>
    <row r="513" spans="1:40" ht="13.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60">
        <v>7</v>
      </c>
      <c r="AA513" s="60" t="s">
        <v>887</v>
      </c>
      <c r="AB513" s="60">
        <v>510</v>
      </c>
      <c r="AC513" s="60" t="s">
        <v>1371</v>
      </c>
      <c r="AD513" s="60" t="s">
        <v>1372</v>
      </c>
      <c r="AE513" s="60" t="s">
        <v>904</v>
      </c>
      <c r="AF513" s="60">
        <v>4000</v>
      </c>
      <c r="AG513" s="60" t="s">
        <v>931</v>
      </c>
      <c r="AH513" s="56"/>
      <c r="AI513" s="56"/>
      <c r="AJ513" s="56"/>
      <c r="AK513" s="56"/>
      <c r="AL513" s="56"/>
      <c r="AM513" s="56"/>
      <c r="AN513" s="56"/>
    </row>
    <row r="514" spans="1:40" ht="13.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60">
        <v>4</v>
      </c>
      <c r="AA514" s="60" t="s">
        <v>1019</v>
      </c>
      <c r="AB514" s="60">
        <v>511</v>
      </c>
      <c r="AC514" s="60" t="s">
        <v>1373</v>
      </c>
      <c r="AD514" s="60" t="s">
        <v>1374</v>
      </c>
      <c r="AE514" s="60" t="s">
        <v>874</v>
      </c>
      <c r="AF514" s="60">
        <v>365</v>
      </c>
      <c r="AG514" s="60" t="s">
        <v>1022</v>
      </c>
      <c r="AH514" s="56"/>
      <c r="AI514" s="56"/>
      <c r="AJ514" s="56"/>
      <c r="AK514" s="56"/>
      <c r="AL514" s="56"/>
      <c r="AM514" s="56"/>
      <c r="AN514" s="56"/>
    </row>
    <row r="515" spans="1:40" ht="13.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60">
        <v>3</v>
      </c>
      <c r="AA515" s="60" t="s">
        <v>882</v>
      </c>
      <c r="AB515" s="60">
        <v>512</v>
      </c>
      <c r="AC515" s="60" t="s">
        <v>1373</v>
      </c>
      <c r="AD515" s="60" t="s">
        <v>1375</v>
      </c>
      <c r="AE515" s="60" t="s">
        <v>874</v>
      </c>
      <c r="AF515" s="60">
        <v>415</v>
      </c>
      <c r="AG515" s="60" t="s">
        <v>913</v>
      </c>
      <c r="AH515" s="56"/>
      <c r="AI515" s="56"/>
      <c r="AJ515" s="56"/>
      <c r="AK515" s="56"/>
      <c r="AL515" s="56"/>
      <c r="AM515" s="56"/>
      <c r="AN515" s="56"/>
    </row>
    <row r="516" spans="1:40" ht="13.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60" t="s">
        <v>909</v>
      </c>
      <c r="AA516" s="60" t="s">
        <v>882</v>
      </c>
      <c r="AB516" s="60">
        <v>513</v>
      </c>
      <c r="AC516" s="60" t="s">
        <v>1373</v>
      </c>
      <c r="AD516" s="60" t="s">
        <v>1376</v>
      </c>
      <c r="AE516" s="60" t="s">
        <v>1377</v>
      </c>
      <c r="AF516" s="60">
        <v>392</v>
      </c>
      <c r="AG516" s="60" t="s">
        <v>913</v>
      </c>
      <c r="AH516" s="56"/>
      <c r="AI516" s="56"/>
      <c r="AJ516" s="56"/>
      <c r="AK516" s="56"/>
      <c r="AL516" s="56"/>
      <c r="AM516" s="56"/>
      <c r="AN516" s="56"/>
    </row>
    <row r="517" spans="1:40" ht="13.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60">
        <v>7</v>
      </c>
      <c r="AA517" s="60" t="s">
        <v>887</v>
      </c>
      <c r="AB517" s="60">
        <v>514</v>
      </c>
      <c r="AC517" s="60" t="s">
        <v>1378</v>
      </c>
      <c r="AD517" s="60" t="s">
        <v>1379</v>
      </c>
      <c r="AE517" s="60" t="s">
        <v>904</v>
      </c>
      <c r="AF517" s="60">
        <v>60</v>
      </c>
      <c r="AG517" s="60" t="s">
        <v>931</v>
      </c>
      <c r="AH517" s="56"/>
      <c r="AI517" s="56"/>
      <c r="AJ517" s="56"/>
      <c r="AK517" s="56"/>
      <c r="AL517" s="56"/>
      <c r="AM517" s="56"/>
      <c r="AN517" s="56"/>
    </row>
    <row r="518" spans="1:40" ht="13.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60">
        <v>6</v>
      </c>
      <c r="AA518" s="60" t="s">
        <v>887</v>
      </c>
      <c r="AB518" s="60">
        <v>515</v>
      </c>
      <c r="AC518" s="60" t="s">
        <v>1380</v>
      </c>
      <c r="AD518" s="60" t="s">
        <v>1381</v>
      </c>
      <c r="AE518" s="60" t="s">
        <v>1382</v>
      </c>
      <c r="AF518" s="60">
        <v>500</v>
      </c>
      <c r="AG518" s="60" t="s">
        <v>919</v>
      </c>
      <c r="AH518" s="56"/>
      <c r="AI518" s="56"/>
      <c r="AJ518" s="56"/>
      <c r="AK518" s="56"/>
      <c r="AL518" s="56"/>
      <c r="AM518" s="56"/>
      <c r="AN518" s="56"/>
    </row>
    <row r="519" spans="1:40" ht="13.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60">
        <v>5</v>
      </c>
      <c r="AA519" s="60" t="s">
        <v>887</v>
      </c>
      <c r="AB519" s="60">
        <v>516</v>
      </c>
      <c r="AC519" s="60" t="s">
        <v>1383</v>
      </c>
      <c r="AD519" s="60" t="s">
        <v>1384</v>
      </c>
      <c r="AE519" s="60" t="s">
        <v>1208</v>
      </c>
      <c r="AF519" s="60">
        <v>1560</v>
      </c>
      <c r="AG519" s="60" t="s">
        <v>493</v>
      </c>
      <c r="AH519" s="56"/>
      <c r="AI519" s="56"/>
      <c r="AJ519" s="56"/>
      <c r="AK519" s="56"/>
      <c r="AL519" s="56"/>
      <c r="AM519" s="56"/>
      <c r="AN519" s="56"/>
    </row>
    <row r="520" spans="1:40" ht="13.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60">
        <v>1</v>
      </c>
      <c r="AA520" s="60" t="s">
        <v>877</v>
      </c>
      <c r="AB520" s="60">
        <v>517</v>
      </c>
      <c r="AC520" s="60" t="s">
        <v>1385</v>
      </c>
      <c r="AD520" s="60" t="s">
        <v>1386</v>
      </c>
      <c r="AE520" s="60" t="s">
        <v>1387</v>
      </c>
      <c r="AF520" s="60">
        <v>64</v>
      </c>
      <c r="AG520" s="60" t="s">
        <v>896</v>
      </c>
      <c r="AH520" s="56"/>
      <c r="AI520" s="56"/>
      <c r="AJ520" s="56"/>
      <c r="AK520" s="56"/>
      <c r="AL520" s="56"/>
      <c r="AM520" s="56"/>
      <c r="AN520" s="56"/>
    </row>
    <row r="521" spans="1:40" ht="13.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60">
        <v>6</v>
      </c>
      <c r="AA521" s="60" t="s">
        <v>887</v>
      </c>
      <c r="AB521" s="60">
        <v>518</v>
      </c>
      <c r="AC521" s="60" t="s">
        <v>1388</v>
      </c>
      <c r="AD521" s="60" t="s">
        <v>1389</v>
      </c>
      <c r="AE521" s="60" t="s">
        <v>890</v>
      </c>
      <c r="AF521" s="60">
        <v>1200</v>
      </c>
      <c r="AG521" s="60" t="s">
        <v>1061</v>
      </c>
      <c r="AH521" s="56"/>
      <c r="AI521" s="56"/>
      <c r="AJ521" s="56"/>
      <c r="AK521" s="56"/>
      <c r="AL521" s="56"/>
      <c r="AM521" s="56"/>
      <c r="AN521" s="56"/>
    </row>
    <row r="522" spans="1:40" ht="13.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60">
        <v>3</v>
      </c>
      <c r="AA522" s="60" t="s">
        <v>882</v>
      </c>
      <c r="AB522" s="60">
        <v>519</v>
      </c>
      <c r="AC522" s="60" t="s">
        <v>1390</v>
      </c>
      <c r="AD522" s="60" t="s">
        <v>1391</v>
      </c>
      <c r="AE522" s="60" t="s">
        <v>1392</v>
      </c>
      <c r="AF522" s="60">
        <v>150</v>
      </c>
      <c r="AG522" s="60" t="s">
        <v>886</v>
      </c>
      <c r="AH522" s="56"/>
      <c r="AI522" s="56"/>
      <c r="AJ522" s="56"/>
      <c r="AK522" s="56"/>
      <c r="AL522" s="56"/>
      <c r="AM522" s="56"/>
      <c r="AN522" s="56"/>
    </row>
    <row r="523" spans="1:40" ht="13.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60">
        <v>3</v>
      </c>
      <c r="AA523" s="60" t="s">
        <v>882</v>
      </c>
      <c r="AB523" s="60">
        <v>520</v>
      </c>
      <c r="AC523" s="60" t="s">
        <v>1390</v>
      </c>
      <c r="AD523" s="60" t="s">
        <v>1393</v>
      </c>
      <c r="AE523" s="60" t="s">
        <v>1394</v>
      </c>
      <c r="AF523" s="60">
        <v>60</v>
      </c>
      <c r="AG523" s="60" t="s">
        <v>886</v>
      </c>
      <c r="AH523" s="56"/>
      <c r="AI523" s="56"/>
      <c r="AJ523" s="56"/>
      <c r="AK523" s="56"/>
      <c r="AL523" s="56"/>
      <c r="AM523" s="56"/>
      <c r="AN523" s="56"/>
    </row>
    <row r="524" spans="1:40" ht="13.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60">
        <v>5</v>
      </c>
      <c r="AA524" s="60" t="s">
        <v>887</v>
      </c>
      <c r="AB524" s="60">
        <v>521</v>
      </c>
      <c r="AC524" s="60" t="s">
        <v>1395</v>
      </c>
      <c r="AD524" s="60" t="s">
        <v>1396</v>
      </c>
      <c r="AE524" s="60" t="s">
        <v>904</v>
      </c>
      <c r="AF524" s="60">
        <v>3900</v>
      </c>
      <c r="AG524" s="60" t="s">
        <v>1061</v>
      </c>
      <c r="AH524" s="56"/>
      <c r="AI524" s="56"/>
      <c r="AJ524" s="56"/>
      <c r="AK524" s="56"/>
      <c r="AL524" s="56"/>
      <c r="AM524" s="56"/>
      <c r="AN524" s="56"/>
    </row>
    <row r="525" spans="1:40" ht="13.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60">
        <v>4</v>
      </c>
      <c r="AA525" s="60" t="s">
        <v>1019</v>
      </c>
      <c r="AB525" s="60">
        <v>522</v>
      </c>
      <c r="AC525" s="60" t="s">
        <v>1397</v>
      </c>
      <c r="AD525" s="60" t="s">
        <v>1398</v>
      </c>
      <c r="AE525" s="60" t="s">
        <v>890</v>
      </c>
      <c r="AF525" s="60">
        <v>7800</v>
      </c>
      <c r="AG525" s="60" t="s">
        <v>496</v>
      </c>
      <c r="AH525" s="56"/>
      <c r="AI525" s="56"/>
      <c r="AJ525" s="56"/>
      <c r="AK525" s="56"/>
      <c r="AL525" s="56"/>
      <c r="AM525" s="56"/>
      <c r="AN525" s="56"/>
    </row>
    <row r="526" spans="1:40" ht="13.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60">
        <v>1</v>
      </c>
      <c r="AA526" s="60" t="s">
        <v>877</v>
      </c>
      <c r="AB526" s="60">
        <v>523</v>
      </c>
      <c r="AC526" s="60" t="s">
        <v>1399</v>
      </c>
      <c r="AD526" s="60" t="s">
        <v>1400</v>
      </c>
      <c r="AE526" s="60" t="s">
        <v>904</v>
      </c>
      <c r="AF526" s="60">
        <v>1030</v>
      </c>
      <c r="AG526" s="60" t="s">
        <v>1061</v>
      </c>
      <c r="AH526" s="56"/>
      <c r="AI526" s="56"/>
      <c r="AJ526" s="56"/>
      <c r="AK526" s="56"/>
      <c r="AL526" s="56"/>
      <c r="AM526" s="56"/>
      <c r="AN526" s="56"/>
    </row>
    <row r="527" spans="1:40" ht="13.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60">
        <v>6</v>
      </c>
      <c r="AA527" s="60" t="s">
        <v>887</v>
      </c>
      <c r="AB527" s="60">
        <v>524</v>
      </c>
      <c r="AC527" s="60" t="s">
        <v>1401</v>
      </c>
      <c r="AD527" s="60" t="s">
        <v>1402</v>
      </c>
      <c r="AE527" s="60" t="s">
        <v>1403</v>
      </c>
      <c r="AF527" s="60"/>
      <c r="AG527" s="60"/>
      <c r="AH527" s="56"/>
      <c r="AI527" s="56"/>
      <c r="AJ527" s="56"/>
      <c r="AK527" s="56"/>
      <c r="AL527" s="56"/>
      <c r="AM527" s="56"/>
      <c r="AN527" s="56"/>
    </row>
    <row r="528" spans="1:40" ht="13.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60" t="s">
        <v>876</v>
      </c>
      <c r="AA528" s="60" t="s">
        <v>882</v>
      </c>
      <c r="AB528" s="60">
        <v>525</v>
      </c>
      <c r="AC528" s="60" t="s">
        <v>1404</v>
      </c>
      <c r="AD528" s="60" t="s">
        <v>471</v>
      </c>
      <c r="AE528" s="60" t="s">
        <v>466</v>
      </c>
      <c r="AF528" s="60">
        <v>3279</v>
      </c>
      <c r="AG528" s="60" t="s">
        <v>913</v>
      </c>
      <c r="AH528" s="56"/>
      <c r="AI528" s="56"/>
      <c r="AJ528" s="56"/>
      <c r="AK528" s="56"/>
      <c r="AL528" s="56"/>
      <c r="AM528" s="56"/>
      <c r="AN528" s="56"/>
    </row>
    <row r="529" spans="1:40" ht="13.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60" t="s">
        <v>876</v>
      </c>
      <c r="AA529" s="60" t="s">
        <v>882</v>
      </c>
      <c r="AB529" s="60">
        <v>526</v>
      </c>
      <c r="AC529" s="60" t="s">
        <v>1404</v>
      </c>
      <c r="AD529" s="60" t="s">
        <v>472</v>
      </c>
      <c r="AE529" s="60" t="s">
        <v>466</v>
      </c>
      <c r="AF529" s="60">
        <v>3384</v>
      </c>
      <c r="AG529" s="60" t="s">
        <v>913</v>
      </c>
      <c r="AH529" s="56"/>
      <c r="AI529" s="56"/>
      <c r="AJ529" s="56"/>
      <c r="AK529" s="56"/>
      <c r="AL529" s="56"/>
      <c r="AM529" s="56"/>
      <c r="AN529" s="56"/>
    </row>
    <row r="530" spans="1:40" ht="13.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60" t="s">
        <v>876</v>
      </c>
      <c r="AA530" s="60" t="s">
        <v>882</v>
      </c>
      <c r="AB530" s="60">
        <v>527</v>
      </c>
      <c r="AC530" s="60" t="s">
        <v>1404</v>
      </c>
      <c r="AD530" s="60" t="s">
        <v>1405</v>
      </c>
      <c r="AE530" s="60" t="s">
        <v>466</v>
      </c>
      <c r="AF530" s="60">
        <v>3279</v>
      </c>
      <c r="AG530" s="60" t="s">
        <v>913</v>
      </c>
      <c r="AH530" s="56"/>
      <c r="AI530" s="56"/>
      <c r="AJ530" s="56"/>
      <c r="AK530" s="56"/>
      <c r="AL530" s="56"/>
      <c r="AM530" s="56"/>
      <c r="AN530" s="56"/>
    </row>
    <row r="531" spans="1:40" ht="13.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60">
        <v>12</v>
      </c>
      <c r="AA531" s="60" t="s">
        <v>313</v>
      </c>
      <c r="AB531" s="60">
        <v>528</v>
      </c>
      <c r="AC531" s="60" t="s">
        <v>1406</v>
      </c>
      <c r="AD531" s="60"/>
      <c r="AE531" s="60" t="s">
        <v>1243</v>
      </c>
      <c r="AF531" s="60">
        <v>7350</v>
      </c>
      <c r="AG531" s="60" t="s">
        <v>1407</v>
      </c>
      <c r="AH531" s="56"/>
      <c r="AI531" s="56"/>
      <c r="AJ531" s="56"/>
      <c r="AK531" s="56"/>
      <c r="AL531" s="56"/>
      <c r="AM531" s="56"/>
      <c r="AN531" s="56"/>
    </row>
    <row r="532" spans="1:40" ht="13.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60">
        <v>12</v>
      </c>
      <c r="AA532" s="60" t="s">
        <v>313</v>
      </c>
      <c r="AB532" s="60">
        <v>529</v>
      </c>
      <c r="AC532" s="60" t="s">
        <v>1408</v>
      </c>
      <c r="AD532" s="60" t="s">
        <v>1409</v>
      </c>
      <c r="AE532" s="60" t="s">
        <v>1243</v>
      </c>
      <c r="AF532" s="60">
        <v>9450</v>
      </c>
      <c r="AG532" s="60" t="s">
        <v>1407</v>
      </c>
      <c r="AH532" s="56"/>
      <c r="AI532" s="56"/>
      <c r="AJ532" s="56"/>
      <c r="AK532" s="56"/>
      <c r="AL532" s="56"/>
      <c r="AM532" s="56"/>
      <c r="AN532" s="56"/>
    </row>
    <row r="533" spans="1:40" ht="13.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60">
        <v>7</v>
      </c>
      <c r="AA533" s="60" t="s">
        <v>887</v>
      </c>
      <c r="AB533" s="60">
        <v>530</v>
      </c>
      <c r="AC533" s="60" t="s">
        <v>1410</v>
      </c>
      <c r="AD533" s="60" t="s">
        <v>1411</v>
      </c>
      <c r="AE533" s="60" t="s">
        <v>108</v>
      </c>
      <c r="AF533" s="60">
        <v>3600</v>
      </c>
      <c r="AG533" s="60" t="s">
        <v>931</v>
      </c>
      <c r="AH533" s="56"/>
      <c r="AI533" s="56"/>
      <c r="AJ533" s="56"/>
      <c r="AK533" s="56"/>
      <c r="AL533" s="56"/>
      <c r="AM533" s="56"/>
      <c r="AN533" s="56"/>
    </row>
    <row r="534" spans="1:40" ht="13.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60">
        <v>7</v>
      </c>
      <c r="AA534" s="60" t="s">
        <v>887</v>
      </c>
      <c r="AB534" s="60">
        <v>531</v>
      </c>
      <c r="AC534" s="60" t="s">
        <v>1410</v>
      </c>
      <c r="AD534" s="60" t="s">
        <v>1412</v>
      </c>
      <c r="AE534" s="60" t="s">
        <v>583</v>
      </c>
      <c r="AF534" s="60">
        <v>2500</v>
      </c>
      <c r="AG534" s="60" t="s">
        <v>931</v>
      </c>
      <c r="AH534" s="56"/>
      <c r="AI534" s="56"/>
      <c r="AJ534" s="56"/>
      <c r="AK534" s="56"/>
      <c r="AL534" s="56"/>
      <c r="AM534" s="56"/>
      <c r="AN534" s="56"/>
    </row>
    <row r="535" spans="1:40" ht="13.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60">
        <v>7</v>
      </c>
      <c r="AA535" s="60" t="s">
        <v>887</v>
      </c>
      <c r="AB535" s="60">
        <v>532</v>
      </c>
      <c r="AC535" s="60" t="s">
        <v>1410</v>
      </c>
      <c r="AD535" s="60" t="s">
        <v>1413</v>
      </c>
      <c r="AE535" s="60" t="s">
        <v>583</v>
      </c>
      <c r="AF535" s="60">
        <v>3000</v>
      </c>
      <c r="AG535" s="60" t="s">
        <v>891</v>
      </c>
      <c r="AH535" s="56"/>
      <c r="AI535" s="56"/>
      <c r="AJ535" s="56"/>
      <c r="AK535" s="56"/>
      <c r="AL535" s="56"/>
      <c r="AM535" s="56"/>
      <c r="AN535" s="56"/>
    </row>
    <row r="536" spans="1:40" ht="13.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60">
        <v>7</v>
      </c>
      <c r="AA536" s="60" t="s">
        <v>887</v>
      </c>
      <c r="AB536" s="60">
        <v>533</v>
      </c>
      <c r="AC536" s="60" t="s">
        <v>1410</v>
      </c>
      <c r="AD536" s="60" t="s">
        <v>1414</v>
      </c>
      <c r="AE536" s="60" t="s">
        <v>583</v>
      </c>
      <c r="AF536" s="60">
        <v>4500</v>
      </c>
      <c r="AG536" s="60" t="s">
        <v>931</v>
      </c>
      <c r="AH536" s="56"/>
      <c r="AI536" s="56"/>
      <c r="AJ536" s="56"/>
      <c r="AK536" s="56"/>
      <c r="AL536" s="56"/>
      <c r="AM536" s="56"/>
      <c r="AN536" s="56"/>
    </row>
    <row r="537" spans="1:40" ht="13.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60">
        <v>7</v>
      </c>
      <c r="AA537" s="60" t="s">
        <v>887</v>
      </c>
      <c r="AB537" s="60">
        <v>534</v>
      </c>
      <c r="AC537" s="60" t="s">
        <v>1410</v>
      </c>
      <c r="AD537" s="60" t="s">
        <v>1415</v>
      </c>
      <c r="AE537" s="60" t="s">
        <v>583</v>
      </c>
      <c r="AF537" s="60">
        <v>8700</v>
      </c>
      <c r="AG537" s="60" t="s">
        <v>931</v>
      </c>
      <c r="AH537" s="56"/>
      <c r="AI537" s="56"/>
      <c r="AJ537" s="56"/>
      <c r="AK537" s="56"/>
      <c r="AL537" s="56"/>
      <c r="AM537" s="56"/>
      <c r="AN537" s="56"/>
    </row>
    <row r="538" spans="1:40" ht="13.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60" t="s">
        <v>876</v>
      </c>
      <c r="AA538" s="60" t="s">
        <v>877</v>
      </c>
      <c r="AB538" s="60">
        <v>535</v>
      </c>
      <c r="AC538" s="60" t="s">
        <v>1416</v>
      </c>
      <c r="AD538" s="60" t="s">
        <v>1417</v>
      </c>
      <c r="AE538" s="60" t="s">
        <v>108</v>
      </c>
      <c r="AF538" s="60">
        <v>980</v>
      </c>
      <c r="AG538" s="60" t="s">
        <v>901</v>
      </c>
      <c r="AH538" s="56"/>
      <c r="AI538" s="56"/>
      <c r="AJ538" s="56"/>
      <c r="AK538" s="56"/>
      <c r="AL538" s="56"/>
      <c r="AM538" s="56"/>
      <c r="AN538" s="56"/>
    </row>
    <row r="539" spans="1:40" ht="13.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60">
        <v>4</v>
      </c>
      <c r="AA539" s="60" t="s">
        <v>1019</v>
      </c>
      <c r="AB539" s="60">
        <v>536</v>
      </c>
      <c r="AC539" s="60" t="s">
        <v>1418</v>
      </c>
      <c r="AD539" s="60" t="s">
        <v>1419</v>
      </c>
      <c r="AE539" s="60" t="s">
        <v>885</v>
      </c>
      <c r="AF539" s="60">
        <v>830</v>
      </c>
      <c r="AG539" s="60" t="s">
        <v>1022</v>
      </c>
      <c r="AH539" s="56"/>
      <c r="AI539" s="56"/>
      <c r="AJ539" s="56"/>
      <c r="AK539" s="56"/>
      <c r="AL539" s="56"/>
      <c r="AM539" s="56"/>
      <c r="AN539" s="56"/>
    </row>
    <row r="540" spans="1:40" ht="13.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60">
        <v>4</v>
      </c>
      <c r="AA540" s="60" t="s">
        <v>1019</v>
      </c>
      <c r="AB540" s="60">
        <v>537</v>
      </c>
      <c r="AC540" s="60" t="s">
        <v>1420</v>
      </c>
      <c r="AD540" s="60" t="s">
        <v>1421</v>
      </c>
      <c r="AE540" s="60" t="s">
        <v>1422</v>
      </c>
      <c r="AF540" s="60">
        <v>795</v>
      </c>
      <c r="AG540" s="60" t="s">
        <v>1022</v>
      </c>
      <c r="AH540" s="56"/>
      <c r="AI540" s="56"/>
      <c r="AJ540" s="56"/>
      <c r="AK540" s="56"/>
      <c r="AL540" s="56"/>
      <c r="AM540" s="56"/>
      <c r="AN540" s="56"/>
    </row>
    <row r="541" spans="1:40" ht="13.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60">
        <v>4</v>
      </c>
      <c r="AA541" s="60" t="s">
        <v>1019</v>
      </c>
      <c r="AB541" s="60">
        <v>538</v>
      </c>
      <c r="AC541" s="60" t="s">
        <v>1420</v>
      </c>
      <c r="AD541" s="60" t="s">
        <v>1423</v>
      </c>
      <c r="AE541" s="60" t="s">
        <v>1422</v>
      </c>
      <c r="AF541" s="60">
        <v>795</v>
      </c>
      <c r="AG541" s="60" t="s">
        <v>1022</v>
      </c>
      <c r="AH541" s="56"/>
      <c r="AI541" s="56"/>
      <c r="AJ541" s="56"/>
      <c r="AK541" s="56"/>
      <c r="AL541" s="56"/>
      <c r="AM541" s="56"/>
      <c r="AN541" s="56"/>
    </row>
    <row r="542" spans="1:40" ht="13.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60">
        <v>4</v>
      </c>
      <c r="AA542" s="60" t="s">
        <v>1019</v>
      </c>
      <c r="AB542" s="60">
        <v>539</v>
      </c>
      <c r="AC542" s="60" t="s">
        <v>1420</v>
      </c>
      <c r="AD542" s="60" t="s">
        <v>1424</v>
      </c>
      <c r="AE542" s="60" t="s">
        <v>1422</v>
      </c>
      <c r="AF542" s="60">
        <v>423</v>
      </c>
      <c r="AG542" s="60" t="s">
        <v>896</v>
      </c>
      <c r="AH542" s="56"/>
      <c r="AI542" s="56"/>
      <c r="AJ542" s="56"/>
      <c r="AK542" s="56"/>
      <c r="AL542" s="56"/>
      <c r="AM542" s="56"/>
      <c r="AN542" s="56"/>
    </row>
    <row r="543" spans="1:40" ht="13.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60">
        <v>4</v>
      </c>
      <c r="AA543" s="60" t="s">
        <v>1019</v>
      </c>
      <c r="AB543" s="60">
        <v>540</v>
      </c>
      <c r="AC543" s="60" t="s">
        <v>1420</v>
      </c>
      <c r="AD543" s="60" t="s">
        <v>1425</v>
      </c>
      <c r="AE543" s="60" t="s">
        <v>1422</v>
      </c>
      <c r="AF543" s="60">
        <v>1090</v>
      </c>
      <c r="AG543" s="60" t="s">
        <v>1022</v>
      </c>
      <c r="AH543" s="56"/>
      <c r="AI543" s="56"/>
      <c r="AJ543" s="56"/>
      <c r="AK543" s="56"/>
      <c r="AL543" s="56"/>
      <c r="AM543" s="56"/>
      <c r="AN543" s="56"/>
    </row>
    <row r="544" spans="1:40" ht="13.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60">
        <v>4</v>
      </c>
      <c r="AA544" s="60" t="s">
        <v>1019</v>
      </c>
      <c r="AB544" s="60">
        <v>541</v>
      </c>
      <c r="AC544" s="60" t="s">
        <v>1426</v>
      </c>
      <c r="AD544" s="60" t="s">
        <v>1427</v>
      </c>
      <c r="AE544" s="60" t="s">
        <v>1392</v>
      </c>
      <c r="AF544" s="60">
        <v>500</v>
      </c>
      <c r="AG544" s="60" t="s">
        <v>1022</v>
      </c>
      <c r="AH544" s="56"/>
      <c r="AI544" s="56"/>
      <c r="AJ544" s="56"/>
      <c r="AK544" s="56"/>
      <c r="AL544" s="56"/>
      <c r="AM544" s="56"/>
      <c r="AN544" s="56"/>
    </row>
    <row r="545" spans="1:40" ht="13.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60">
        <v>4</v>
      </c>
      <c r="AA545" s="60" t="s">
        <v>1019</v>
      </c>
      <c r="AB545" s="60">
        <v>542</v>
      </c>
      <c r="AC545" s="60" t="s">
        <v>1426</v>
      </c>
      <c r="AD545" s="60" t="s">
        <v>1428</v>
      </c>
      <c r="AE545" s="60" t="s">
        <v>1392</v>
      </c>
      <c r="AF545" s="60">
        <v>600</v>
      </c>
      <c r="AG545" s="60" t="s">
        <v>1022</v>
      </c>
      <c r="AH545" s="56"/>
      <c r="AI545" s="56"/>
      <c r="AJ545" s="56"/>
      <c r="AK545" s="56"/>
      <c r="AL545" s="56"/>
      <c r="AM545" s="56"/>
      <c r="AN545" s="56"/>
    </row>
    <row r="546" spans="1:40" ht="13.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60">
        <v>1</v>
      </c>
      <c r="AA546" s="60" t="s">
        <v>877</v>
      </c>
      <c r="AB546" s="60">
        <v>543</v>
      </c>
      <c r="AC546" s="60" t="s">
        <v>1429</v>
      </c>
      <c r="AD546" s="60" t="s">
        <v>1430</v>
      </c>
      <c r="AE546" s="60" t="s">
        <v>885</v>
      </c>
      <c r="AF546" s="60">
        <v>98</v>
      </c>
      <c r="AG546" s="60" t="s">
        <v>896</v>
      </c>
      <c r="AH546" s="56"/>
      <c r="AI546" s="56"/>
      <c r="AJ546" s="56"/>
      <c r="AK546" s="56"/>
      <c r="AL546" s="56"/>
      <c r="AM546" s="56"/>
      <c r="AN546" s="56"/>
    </row>
    <row r="547" spans="1:40" ht="13.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60">
        <v>1</v>
      </c>
      <c r="AA547" s="60" t="s">
        <v>877</v>
      </c>
      <c r="AB547" s="60">
        <v>544</v>
      </c>
      <c r="AC547" s="60" t="s">
        <v>1429</v>
      </c>
      <c r="AD547" s="60" t="s">
        <v>1431</v>
      </c>
      <c r="AE547" s="60" t="s">
        <v>885</v>
      </c>
      <c r="AF547" s="60">
        <v>38</v>
      </c>
      <c r="AG547" s="60" t="s">
        <v>896</v>
      </c>
      <c r="AH547" s="56"/>
      <c r="AI547" s="56"/>
      <c r="AJ547" s="56"/>
      <c r="AK547" s="56"/>
      <c r="AL547" s="56"/>
      <c r="AM547" s="56"/>
      <c r="AN547" s="56"/>
    </row>
    <row r="548" spans="1:40" ht="13.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60">
        <v>1</v>
      </c>
      <c r="AA548" s="60" t="s">
        <v>877</v>
      </c>
      <c r="AB548" s="60">
        <v>545</v>
      </c>
      <c r="AC548" s="60" t="s">
        <v>1429</v>
      </c>
      <c r="AD548" s="60" t="s">
        <v>1432</v>
      </c>
      <c r="AE548" s="60" t="s">
        <v>885</v>
      </c>
      <c r="AF548" s="60">
        <v>98</v>
      </c>
      <c r="AG548" s="60" t="s">
        <v>896</v>
      </c>
      <c r="AH548" s="56"/>
      <c r="AI548" s="56"/>
      <c r="AJ548" s="56"/>
      <c r="AK548" s="56"/>
      <c r="AL548" s="56"/>
      <c r="AM548" s="56"/>
      <c r="AN548" s="56"/>
    </row>
    <row r="549" spans="1:40" ht="13.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60" t="s">
        <v>909</v>
      </c>
      <c r="AA549" s="60" t="s">
        <v>882</v>
      </c>
      <c r="AB549" s="60">
        <v>546</v>
      </c>
      <c r="AC549" s="60" t="s">
        <v>1433</v>
      </c>
      <c r="AD549" s="60" t="s">
        <v>1434</v>
      </c>
      <c r="AE549" s="60" t="s">
        <v>890</v>
      </c>
      <c r="AF549" s="60">
        <v>1400</v>
      </c>
      <c r="AG549" s="60" t="s">
        <v>913</v>
      </c>
      <c r="AH549" s="56"/>
      <c r="AI549" s="56"/>
      <c r="AJ549" s="56"/>
      <c r="AK549" s="56"/>
      <c r="AL549" s="56"/>
      <c r="AM549" s="56"/>
      <c r="AN549" s="56"/>
    </row>
    <row r="550" spans="1:40" ht="13.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60" t="s">
        <v>909</v>
      </c>
      <c r="AA550" s="60" t="s">
        <v>882</v>
      </c>
      <c r="AB550" s="60">
        <v>547</v>
      </c>
      <c r="AC550" s="60" t="s">
        <v>1433</v>
      </c>
      <c r="AD550" s="60" t="s">
        <v>1435</v>
      </c>
      <c r="AE550" s="60" t="s">
        <v>890</v>
      </c>
      <c r="AF550" s="60">
        <v>1400</v>
      </c>
      <c r="AG550" s="60" t="s">
        <v>913</v>
      </c>
      <c r="AH550" s="56"/>
      <c r="AI550" s="56"/>
      <c r="AJ550" s="56"/>
      <c r="AK550" s="56"/>
      <c r="AL550" s="56"/>
      <c r="AM550" s="56"/>
      <c r="AN550" s="56"/>
    </row>
    <row r="551" spans="1:40" ht="13.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60" t="s">
        <v>909</v>
      </c>
      <c r="AA551" s="60" t="s">
        <v>882</v>
      </c>
      <c r="AB551" s="60">
        <v>548</v>
      </c>
      <c r="AC551" s="60" t="s">
        <v>1433</v>
      </c>
      <c r="AD551" s="60" t="s">
        <v>1436</v>
      </c>
      <c r="AE551" s="60" t="s">
        <v>890</v>
      </c>
      <c r="AF551" s="60">
        <v>1400</v>
      </c>
      <c r="AG551" s="60" t="s">
        <v>913</v>
      </c>
      <c r="AH551" s="56"/>
      <c r="AI551" s="56"/>
      <c r="AJ551" s="56"/>
      <c r="AK551" s="56"/>
      <c r="AL551" s="56"/>
      <c r="AM551" s="56"/>
      <c r="AN551" s="56"/>
    </row>
    <row r="552" spans="1:40" ht="13.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60">
        <v>3</v>
      </c>
      <c r="AA552" s="60" t="s">
        <v>882</v>
      </c>
      <c r="AB552" s="60">
        <v>549</v>
      </c>
      <c r="AC552" s="60" t="s">
        <v>1437</v>
      </c>
      <c r="AD552" s="60" t="s">
        <v>1438</v>
      </c>
      <c r="AE552" s="60" t="s">
        <v>890</v>
      </c>
      <c r="AF552" s="60">
        <v>712</v>
      </c>
      <c r="AG552" s="60" t="s">
        <v>913</v>
      </c>
      <c r="AH552" s="56"/>
      <c r="AI552" s="56"/>
      <c r="AJ552" s="56"/>
      <c r="AK552" s="56"/>
      <c r="AL552" s="56"/>
      <c r="AM552" s="56"/>
      <c r="AN552" s="56"/>
    </row>
    <row r="553" spans="1:40" ht="13.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60" t="s">
        <v>344</v>
      </c>
      <c r="AA553" s="60" t="s">
        <v>877</v>
      </c>
      <c r="AB553" s="60">
        <v>550</v>
      </c>
      <c r="AC553" s="60" t="s">
        <v>1439</v>
      </c>
      <c r="AD553" s="60" t="s">
        <v>1276</v>
      </c>
      <c r="AE553" s="60" t="s">
        <v>1440</v>
      </c>
      <c r="AF553" s="60">
        <v>525</v>
      </c>
      <c r="AG553" s="60" t="s">
        <v>891</v>
      </c>
      <c r="AH553" s="56"/>
      <c r="AI553" s="56"/>
      <c r="AJ553" s="56"/>
      <c r="AK553" s="56"/>
      <c r="AL553" s="56"/>
      <c r="AM553" s="56"/>
      <c r="AN553" s="56"/>
    </row>
    <row r="554" spans="1:40" ht="13.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60" t="s">
        <v>909</v>
      </c>
      <c r="AA554" s="60" t="s">
        <v>882</v>
      </c>
      <c r="AB554" s="60">
        <v>551</v>
      </c>
      <c r="AC554" s="60" t="s">
        <v>1441</v>
      </c>
      <c r="AD554" s="60" t="s">
        <v>1442</v>
      </c>
      <c r="AE554" s="60" t="s">
        <v>1443</v>
      </c>
      <c r="AF554" s="60">
        <v>3200</v>
      </c>
      <c r="AG554" s="60" t="s">
        <v>886</v>
      </c>
      <c r="AH554" s="56"/>
      <c r="AI554" s="56"/>
      <c r="AJ554" s="56"/>
      <c r="AK554" s="56"/>
      <c r="AL554" s="56"/>
      <c r="AM554" s="56"/>
      <c r="AN554" s="56"/>
    </row>
    <row r="555" spans="1:40" ht="13.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60" t="s">
        <v>909</v>
      </c>
      <c r="AA555" s="60" t="s">
        <v>882</v>
      </c>
      <c r="AB555" s="60">
        <v>552</v>
      </c>
      <c r="AC555" s="60" t="s">
        <v>1441</v>
      </c>
      <c r="AD555" s="60" t="s">
        <v>1444</v>
      </c>
      <c r="AE555" s="60" t="s">
        <v>1443</v>
      </c>
      <c r="AF555" s="60">
        <v>4550</v>
      </c>
      <c r="AG555" s="60" t="s">
        <v>922</v>
      </c>
      <c r="AH555" s="56"/>
      <c r="AI555" s="56"/>
      <c r="AJ555" s="56"/>
      <c r="AK555" s="56"/>
      <c r="AL555" s="56"/>
      <c r="AM555" s="56"/>
      <c r="AN555" s="56"/>
    </row>
    <row r="556" spans="1:40" ht="13.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60" t="s">
        <v>909</v>
      </c>
      <c r="AA556" s="60" t="s">
        <v>882</v>
      </c>
      <c r="AB556" s="60">
        <v>553</v>
      </c>
      <c r="AC556" s="60" t="s">
        <v>1441</v>
      </c>
      <c r="AD556" s="60" t="s">
        <v>1445</v>
      </c>
      <c r="AE556" s="60" t="s">
        <v>1446</v>
      </c>
      <c r="AF556" s="60">
        <v>9800</v>
      </c>
      <c r="AG556" s="60" t="s">
        <v>913</v>
      </c>
      <c r="AH556" s="56"/>
      <c r="AI556" s="56"/>
      <c r="AJ556" s="56"/>
      <c r="AK556" s="56"/>
      <c r="AL556" s="56"/>
      <c r="AM556" s="56"/>
      <c r="AN556" s="56"/>
    </row>
    <row r="557" spans="1:40" ht="13.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60">
        <v>1</v>
      </c>
      <c r="AA557" s="60" t="s">
        <v>877</v>
      </c>
      <c r="AB557" s="60">
        <v>554</v>
      </c>
      <c r="AC557" s="60" t="s">
        <v>1447</v>
      </c>
      <c r="AD557" s="60" t="s">
        <v>1448</v>
      </c>
      <c r="AE557" s="60" t="s">
        <v>904</v>
      </c>
      <c r="AF557" s="60">
        <v>585</v>
      </c>
      <c r="AG557" s="60" t="s">
        <v>901</v>
      </c>
      <c r="AH557" s="56"/>
      <c r="AI557" s="56"/>
      <c r="AJ557" s="56"/>
      <c r="AK557" s="56"/>
      <c r="AL557" s="56"/>
      <c r="AM557" s="56"/>
      <c r="AN557" s="56"/>
    </row>
    <row r="558" spans="1:40" ht="13.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60">
        <v>3</v>
      </c>
      <c r="AA558" s="60" t="s">
        <v>882</v>
      </c>
      <c r="AB558" s="60">
        <v>555</v>
      </c>
      <c r="AC558" s="60" t="s">
        <v>1449</v>
      </c>
      <c r="AD558" s="60"/>
      <c r="AE558" s="60" t="s">
        <v>904</v>
      </c>
      <c r="AF558" s="60">
        <v>100</v>
      </c>
      <c r="AG558" s="60" t="s">
        <v>913</v>
      </c>
      <c r="AH558" s="56"/>
      <c r="AI558" s="56"/>
      <c r="AJ558" s="56"/>
      <c r="AK558" s="56"/>
      <c r="AL558" s="56"/>
      <c r="AM558" s="56"/>
      <c r="AN558" s="56"/>
    </row>
    <row r="559" spans="1:40" ht="13.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60">
        <v>7</v>
      </c>
      <c r="AA559" s="60" t="s">
        <v>887</v>
      </c>
      <c r="AB559" s="60">
        <v>556</v>
      </c>
      <c r="AC559" s="60" t="s">
        <v>1450</v>
      </c>
      <c r="AD559" s="60" t="s">
        <v>1451</v>
      </c>
      <c r="AE559" s="60" t="s">
        <v>108</v>
      </c>
      <c r="AF559" s="60">
        <v>1700</v>
      </c>
      <c r="AG559" s="60" t="s">
        <v>891</v>
      </c>
      <c r="AH559" s="56"/>
      <c r="AI559" s="56"/>
      <c r="AJ559" s="56"/>
      <c r="AK559" s="56"/>
      <c r="AL559" s="56"/>
      <c r="AM559" s="56"/>
      <c r="AN559" s="56"/>
    </row>
    <row r="560" spans="1:40" ht="13.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60">
        <v>5</v>
      </c>
      <c r="AA560" s="60" t="s">
        <v>887</v>
      </c>
      <c r="AB560" s="60">
        <v>557</v>
      </c>
      <c r="AC560" s="60" t="s">
        <v>1452</v>
      </c>
      <c r="AD560" s="60" t="s">
        <v>1453</v>
      </c>
      <c r="AE560" s="60" t="s">
        <v>1142</v>
      </c>
      <c r="AF560" s="60">
        <v>2045</v>
      </c>
      <c r="AG560" s="60" t="s">
        <v>891</v>
      </c>
      <c r="AH560" s="56"/>
      <c r="AI560" s="56"/>
      <c r="AJ560" s="56"/>
      <c r="AK560" s="56"/>
      <c r="AL560" s="56"/>
      <c r="AM560" s="56"/>
      <c r="AN560" s="56"/>
    </row>
    <row r="561" spans="1:40" ht="13.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60" t="s">
        <v>876</v>
      </c>
      <c r="AA561" s="60" t="s">
        <v>877</v>
      </c>
      <c r="AB561" s="60">
        <v>558</v>
      </c>
      <c r="AC561" s="60" t="s">
        <v>1454</v>
      </c>
      <c r="AD561" s="60" t="s">
        <v>1455</v>
      </c>
      <c r="AE561" s="60" t="s">
        <v>916</v>
      </c>
      <c r="AF561" s="60">
        <v>15000</v>
      </c>
      <c r="AG561" s="60" t="s">
        <v>901</v>
      </c>
      <c r="AH561" s="56"/>
      <c r="AI561" s="56"/>
      <c r="AJ561" s="56"/>
      <c r="AK561" s="56"/>
      <c r="AL561" s="56"/>
      <c r="AM561" s="56"/>
      <c r="AN561" s="56"/>
    </row>
    <row r="562" spans="1:40" ht="13.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60">
        <v>1</v>
      </c>
      <c r="AA562" s="60" t="s">
        <v>877</v>
      </c>
      <c r="AB562" s="60">
        <v>559</v>
      </c>
      <c r="AC562" s="60" t="s">
        <v>1456</v>
      </c>
      <c r="AD562" s="60" t="s">
        <v>1463</v>
      </c>
      <c r="AE562" s="60" t="s">
        <v>306</v>
      </c>
      <c r="AF562" s="60">
        <v>790</v>
      </c>
      <c r="AG562" s="60" t="s">
        <v>891</v>
      </c>
      <c r="AH562" s="56"/>
      <c r="AI562" s="56"/>
      <c r="AJ562" s="56"/>
      <c r="AK562" s="56"/>
      <c r="AL562" s="56"/>
      <c r="AM562" s="56"/>
      <c r="AN562" s="56"/>
    </row>
    <row r="563" spans="1:40" ht="13.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60">
        <v>1</v>
      </c>
      <c r="AA563" s="60" t="s">
        <v>877</v>
      </c>
      <c r="AB563" s="60">
        <v>560</v>
      </c>
      <c r="AC563" s="60" t="s">
        <v>1464</v>
      </c>
      <c r="AD563" s="60" t="s">
        <v>1465</v>
      </c>
      <c r="AE563" s="60" t="s">
        <v>306</v>
      </c>
      <c r="AF563" s="60">
        <v>790</v>
      </c>
      <c r="AG563" s="60" t="s">
        <v>891</v>
      </c>
      <c r="AH563" s="56"/>
      <c r="AI563" s="56"/>
      <c r="AJ563" s="56"/>
      <c r="AK563" s="56"/>
      <c r="AL563" s="56"/>
      <c r="AM563" s="56"/>
      <c r="AN563" s="56"/>
    </row>
    <row r="564" spans="1:40" ht="13.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60" t="s">
        <v>876</v>
      </c>
      <c r="AA564" s="60" t="s">
        <v>877</v>
      </c>
      <c r="AB564" s="60">
        <v>561</v>
      </c>
      <c r="AC564" s="60" t="s">
        <v>1466</v>
      </c>
      <c r="AD564" s="60" t="s">
        <v>1467</v>
      </c>
      <c r="AE564" s="60" t="s">
        <v>1468</v>
      </c>
      <c r="AF564" s="60">
        <v>775</v>
      </c>
      <c r="AG564" s="60" t="s">
        <v>901</v>
      </c>
      <c r="AH564" s="56"/>
      <c r="AI564" s="56"/>
      <c r="AJ564" s="56"/>
      <c r="AK564" s="56"/>
      <c r="AL564" s="56"/>
      <c r="AM564" s="56"/>
      <c r="AN564" s="56"/>
    </row>
    <row r="565" spans="1:40" ht="13.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60" t="s">
        <v>876</v>
      </c>
      <c r="AA565" s="60" t="s">
        <v>877</v>
      </c>
      <c r="AB565" s="60">
        <v>562</v>
      </c>
      <c r="AC565" s="60" t="s">
        <v>1466</v>
      </c>
      <c r="AD565" s="60" t="s">
        <v>1469</v>
      </c>
      <c r="AE565" s="60" t="s">
        <v>1470</v>
      </c>
      <c r="AF565" s="60">
        <v>1140</v>
      </c>
      <c r="AG565" s="60" t="s">
        <v>901</v>
      </c>
      <c r="AH565" s="56"/>
      <c r="AI565" s="56"/>
      <c r="AJ565" s="56"/>
      <c r="AK565" s="56"/>
      <c r="AL565" s="56"/>
      <c r="AM565" s="56"/>
      <c r="AN565" s="56"/>
    </row>
    <row r="566" spans="1:40" ht="13.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60" t="s">
        <v>876</v>
      </c>
      <c r="AA566" s="60" t="s">
        <v>877</v>
      </c>
      <c r="AB566" s="60">
        <v>563</v>
      </c>
      <c r="AC566" s="60" t="s">
        <v>1466</v>
      </c>
      <c r="AD566" s="60" t="s">
        <v>1471</v>
      </c>
      <c r="AE566" s="60" t="s">
        <v>1470</v>
      </c>
      <c r="AF566" s="60">
        <v>1190</v>
      </c>
      <c r="AG566" s="60" t="s">
        <v>901</v>
      </c>
      <c r="AH566" s="56"/>
      <c r="AI566" s="56"/>
      <c r="AJ566" s="56"/>
      <c r="AK566" s="56"/>
      <c r="AL566" s="56"/>
      <c r="AM566" s="56"/>
      <c r="AN566" s="56"/>
    </row>
    <row r="567" spans="1:40" ht="13.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60" t="s">
        <v>892</v>
      </c>
      <c r="AA567" s="60" t="s">
        <v>877</v>
      </c>
      <c r="AB567" s="60">
        <v>564</v>
      </c>
      <c r="AC567" s="60" t="s">
        <v>1472</v>
      </c>
      <c r="AD567" s="60" t="s">
        <v>1473</v>
      </c>
      <c r="AE567" s="60" t="s">
        <v>885</v>
      </c>
      <c r="AF567" s="60">
        <v>1800</v>
      </c>
      <c r="AG567" s="60" t="s">
        <v>901</v>
      </c>
      <c r="AH567" s="56"/>
      <c r="AI567" s="56"/>
      <c r="AJ567" s="56"/>
      <c r="AK567" s="56"/>
      <c r="AL567" s="56"/>
      <c r="AM567" s="56"/>
      <c r="AN567" s="56"/>
    </row>
    <row r="568" spans="1:40" ht="13.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60" t="s">
        <v>876</v>
      </c>
      <c r="AA568" s="60" t="s">
        <v>877</v>
      </c>
      <c r="AB568" s="60">
        <v>565</v>
      </c>
      <c r="AC568" s="60" t="s">
        <v>1474</v>
      </c>
      <c r="AD568" s="60" t="s">
        <v>1475</v>
      </c>
      <c r="AE568" s="60" t="s">
        <v>885</v>
      </c>
      <c r="AF568" s="60">
        <v>300</v>
      </c>
      <c r="AG568" s="60" t="s">
        <v>901</v>
      </c>
      <c r="AH568" s="56"/>
      <c r="AI568" s="56"/>
      <c r="AJ568" s="56"/>
      <c r="AK568" s="56"/>
      <c r="AL568" s="56"/>
      <c r="AM568" s="56"/>
      <c r="AN568" s="56"/>
    </row>
    <row r="569" spans="1:40" ht="13.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60">
        <v>1</v>
      </c>
      <c r="AA569" s="60" t="s">
        <v>877</v>
      </c>
      <c r="AB569" s="60">
        <v>566</v>
      </c>
      <c r="AC569" s="60" t="s">
        <v>1476</v>
      </c>
      <c r="AD569" s="60" t="s">
        <v>1477</v>
      </c>
      <c r="AE569" s="60" t="s">
        <v>363</v>
      </c>
      <c r="AF569" s="60">
        <v>500</v>
      </c>
      <c r="AG569" s="60" t="s">
        <v>901</v>
      </c>
      <c r="AH569" s="56"/>
      <c r="AI569" s="56"/>
      <c r="AJ569" s="56"/>
      <c r="AK569" s="56"/>
      <c r="AL569" s="56"/>
      <c r="AM569" s="56"/>
      <c r="AN569" s="56"/>
    </row>
    <row r="570" spans="1:40" ht="13.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60">
        <v>3</v>
      </c>
      <c r="AA570" s="60" t="s">
        <v>882</v>
      </c>
      <c r="AB570" s="60">
        <v>567</v>
      </c>
      <c r="AC570" s="60" t="s">
        <v>1478</v>
      </c>
      <c r="AD570" s="60" t="s">
        <v>1479</v>
      </c>
      <c r="AE570" s="60" t="s">
        <v>310</v>
      </c>
      <c r="AF570" s="60">
        <v>468</v>
      </c>
      <c r="AG570" s="60" t="s">
        <v>913</v>
      </c>
      <c r="AH570" s="56"/>
      <c r="AI570" s="56"/>
      <c r="AJ570" s="56"/>
      <c r="AK570" s="56"/>
      <c r="AL570" s="56"/>
      <c r="AM570" s="56"/>
      <c r="AN570" s="56"/>
    </row>
    <row r="571" spans="1:40" ht="13.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60">
        <v>3</v>
      </c>
      <c r="AA571" s="60" t="s">
        <v>882</v>
      </c>
      <c r="AB571" s="60">
        <v>568</v>
      </c>
      <c r="AC571" s="60" t="s">
        <v>1480</v>
      </c>
      <c r="AD571" s="60" t="s">
        <v>1481</v>
      </c>
      <c r="AE571" s="60" t="s">
        <v>310</v>
      </c>
      <c r="AF571" s="60">
        <v>378</v>
      </c>
      <c r="AG571" s="60" t="s">
        <v>913</v>
      </c>
      <c r="AH571" s="56"/>
      <c r="AI571" s="56"/>
      <c r="AJ571" s="56"/>
      <c r="AK571" s="56"/>
      <c r="AL571" s="56"/>
      <c r="AM571" s="56"/>
      <c r="AN571" s="56"/>
    </row>
    <row r="572" spans="1:40" ht="13.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60">
        <v>3</v>
      </c>
      <c r="AA572" s="60" t="s">
        <v>882</v>
      </c>
      <c r="AB572" s="60">
        <v>569</v>
      </c>
      <c r="AC572" s="60" t="s">
        <v>1482</v>
      </c>
      <c r="AD572" s="60" t="s">
        <v>1483</v>
      </c>
      <c r="AE572" s="60" t="s">
        <v>916</v>
      </c>
      <c r="AF572" s="60">
        <v>485</v>
      </c>
      <c r="AG572" s="60" t="s">
        <v>922</v>
      </c>
      <c r="AH572" s="56"/>
      <c r="AI572" s="56"/>
      <c r="AJ572" s="56"/>
      <c r="AK572" s="56"/>
      <c r="AL572" s="56"/>
      <c r="AM572" s="56"/>
      <c r="AN572" s="56"/>
    </row>
    <row r="573" spans="1:40" ht="13.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60">
        <v>3</v>
      </c>
      <c r="AA573" s="60" t="s">
        <v>882</v>
      </c>
      <c r="AB573" s="60">
        <v>570</v>
      </c>
      <c r="AC573" s="60" t="s">
        <v>1484</v>
      </c>
      <c r="AD573" s="60" t="s">
        <v>1485</v>
      </c>
      <c r="AE573" s="60" t="s">
        <v>904</v>
      </c>
      <c r="AF573" s="60">
        <v>2349</v>
      </c>
      <c r="AG573" s="60" t="s">
        <v>913</v>
      </c>
      <c r="AH573" s="56"/>
      <c r="AI573" s="56"/>
      <c r="AJ573" s="56"/>
      <c r="AK573" s="56"/>
      <c r="AL573" s="56"/>
      <c r="AM573" s="56"/>
      <c r="AN573" s="56"/>
    </row>
    <row r="574" spans="1:40" ht="13.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60">
        <v>3</v>
      </c>
      <c r="AA574" s="60" t="s">
        <v>882</v>
      </c>
      <c r="AB574" s="60">
        <v>571</v>
      </c>
      <c r="AC574" s="60" t="s">
        <v>1484</v>
      </c>
      <c r="AD574" s="60" t="s">
        <v>1486</v>
      </c>
      <c r="AE574" s="60" t="s">
        <v>904</v>
      </c>
      <c r="AF574" s="60">
        <v>485</v>
      </c>
      <c r="AG574" s="60" t="s">
        <v>913</v>
      </c>
      <c r="AH574" s="56"/>
      <c r="AI574" s="56"/>
      <c r="AJ574" s="56"/>
      <c r="AK574" s="56"/>
      <c r="AL574" s="56"/>
      <c r="AM574" s="56"/>
      <c r="AN574" s="56"/>
    </row>
    <row r="575" spans="1:40" ht="13.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60" t="s">
        <v>876</v>
      </c>
      <c r="AA575" s="60" t="s">
        <v>877</v>
      </c>
      <c r="AB575" s="60">
        <v>572</v>
      </c>
      <c r="AC575" s="60" t="s">
        <v>1487</v>
      </c>
      <c r="AD575" s="60" t="s">
        <v>1488</v>
      </c>
      <c r="AE575" s="60" t="s">
        <v>1489</v>
      </c>
      <c r="AF575" s="60">
        <v>1238</v>
      </c>
      <c r="AG575" s="60" t="s">
        <v>896</v>
      </c>
      <c r="AH575" s="56"/>
      <c r="AI575" s="56"/>
      <c r="AJ575" s="56"/>
      <c r="AK575" s="56"/>
      <c r="AL575" s="56"/>
      <c r="AM575" s="56"/>
      <c r="AN575" s="56"/>
    </row>
    <row r="576" spans="1:40" ht="13.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60" t="s">
        <v>876</v>
      </c>
      <c r="AA576" s="60" t="s">
        <v>877</v>
      </c>
      <c r="AB576" s="60">
        <v>573</v>
      </c>
      <c r="AC576" s="60" t="s">
        <v>1490</v>
      </c>
      <c r="AD576" s="60" t="s">
        <v>1488</v>
      </c>
      <c r="AE576" s="60" t="s">
        <v>1489</v>
      </c>
      <c r="AF576" s="60">
        <v>1143</v>
      </c>
      <c r="AG576" s="60" t="s">
        <v>896</v>
      </c>
      <c r="AH576" s="56"/>
      <c r="AI576" s="56"/>
      <c r="AJ576" s="56"/>
      <c r="AK576" s="56"/>
      <c r="AL576" s="56"/>
      <c r="AM576" s="56"/>
      <c r="AN576" s="56"/>
    </row>
    <row r="577" spans="1:40" ht="13.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60" t="s">
        <v>876</v>
      </c>
      <c r="AA577" s="60" t="s">
        <v>877</v>
      </c>
      <c r="AB577" s="60">
        <v>574</v>
      </c>
      <c r="AC577" s="60" t="s">
        <v>1491</v>
      </c>
      <c r="AD577" s="60" t="s">
        <v>1488</v>
      </c>
      <c r="AE577" s="60" t="s">
        <v>1489</v>
      </c>
      <c r="AF577" s="60">
        <v>1072</v>
      </c>
      <c r="AG577" s="60" t="s">
        <v>896</v>
      </c>
      <c r="AH577" s="56"/>
      <c r="AI577" s="56"/>
      <c r="AJ577" s="56"/>
      <c r="AK577" s="56"/>
      <c r="AL577" s="56"/>
      <c r="AM577" s="56"/>
      <c r="AN577" s="56"/>
    </row>
    <row r="578" spans="1:40" ht="13.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60" t="s">
        <v>344</v>
      </c>
      <c r="AA578" s="60" t="s">
        <v>877</v>
      </c>
      <c r="AB578" s="60">
        <v>575</v>
      </c>
      <c r="AC578" s="60" t="s">
        <v>1492</v>
      </c>
      <c r="AD578" s="60" t="s">
        <v>1493</v>
      </c>
      <c r="AE578" s="60" t="s">
        <v>885</v>
      </c>
      <c r="AF578" s="60">
        <v>1500</v>
      </c>
      <c r="AG578" s="60" t="s">
        <v>901</v>
      </c>
      <c r="AH578" s="56"/>
      <c r="AI578" s="56"/>
      <c r="AJ578" s="56"/>
      <c r="AK578" s="56"/>
      <c r="AL578" s="56"/>
      <c r="AM578" s="56"/>
      <c r="AN578" s="56"/>
    </row>
    <row r="579" spans="1:40" ht="13.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60" t="s">
        <v>344</v>
      </c>
      <c r="AA579" s="60" t="s">
        <v>877</v>
      </c>
      <c r="AB579" s="60">
        <v>576</v>
      </c>
      <c r="AC579" s="60" t="s">
        <v>1492</v>
      </c>
      <c r="AD579" s="60" t="s">
        <v>1494</v>
      </c>
      <c r="AE579" s="60" t="s">
        <v>885</v>
      </c>
      <c r="AF579" s="60">
        <v>1200</v>
      </c>
      <c r="AG579" s="60" t="s">
        <v>901</v>
      </c>
      <c r="AH579" s="56"/>
      <c r="AI579" s="56"/>
      <c r="AJ579" s="56"/>
      <c r="AK579" s="56"/>
      <c r="AL579" s="56"/>
      <c r="AM579" s="56"/>
      <c r="AN579" s="56"/>
    </row>
    <row r="580" spans="1:40" ht="13.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60">
        <v>7</v>
      </c>
      <c r="AA580" s="60" t="s">
        <v>887</v>
      </c>
      <c r="AB580" s="60">
        <v>577</v>
      </c>
      <c r="AC580" s="60" t="s">
        <v>1495</v>
      </c>
      <c r="AD580" s="60" t="s">
        <v>933</v>
      </c>
      <c r="AE580" s="60" t="s">
        <v>904</v>
      </c>
      <c r="AF580" s="60">
        <v>1600</v>
      </c>
      <c r="AG580" s="60" t="s">
        <v>931</v>
      </c>
      <c r="AH580" s="56"/>
      <c r="AI580" s="56"/>
      <c r="AJ580" s="56"/>
      <c r="AK580" s="56"/>
      <c r="AL580" s="56"/>
      <c r="AM580" s="56"/>
      <c r="AN580" s="56"/>
    </row>
    <row r="581" spans="1:40" ht="13.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60">
        <v>11</v>
      </c>
      <c r="AA581" s="60" t="s">
        <v>998</v>
      </c>
      <c r="AB581" s="60">
        <v>578</v>
      </c>
      <c r="AC581" s="60" t="s">
        <v>1496</v>
      </c>
      <c r="AD581" s="60" t="s">
        <v>1284</v>
      </c>
      <c r="AE581" s="60" t="s">
        <v>874</v>
      </c>
      <c r="AF581" s="60">
        <v>400</v>
      </c>
      <c r="AG581" s="60" t="s">
        <v>1003</v>
      </c>
      <c r="AH581" s="56"/>
      <c r="AI581" s="56"/>
      <c r="AJ581" s="56"/>
      <c r="AK581" s="56"/>
      <c r="AL581" s="56"/>
      <c r="AM581" s="56"/>
      <c r="AN581" s="56"/>
    </row>
    <row r="582" spans="1:40" ht="13.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60">
        <v>7</v>
      </c>
      <c r="AA582" s="60" t="s">
        <v>887</v>
      </c>
      <c r="AB582" s="60">
        <v>579</v>
      </c>
      <c r="AC582" s="60" t="s">
        <v>1497</v>
      </c>
      <c r="AD582" s="60" t="s">
        <v>1498</v>
      </c>
      <c r="AE582" s="60" t="s">
        <v>108</v>
      </c>
      <c r="AF582" s="60">
        <v>1500</v>
      </c>
      <c r="AG582" s="60" t="s">
        <v>931</v>
      </c>
      <c r="AH582" s="56"/>
      <c r="AI582" s="56"/>
      <c r="AJ582" s="56"/>
      <c r="AK582" s="56"/>
      <c r="AL582" s="56"/>
      <c r="AM582" s="56"/>
      <c r="AN582" s="56"/>
    </row>
    <row r="583" spans="1:40" ht="13.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60">
        <v>3</v>
      </c>
      <c r="AA583" s="60" t="s">
        <v>882</v>
      </c>
      <c r="AB583" s="60">
        <v>580</v>
      </c>
      <c r="AC583" s="60" t="s">
        <v>1499</v>
      </c>
      <c r="AD583" s="60"/>
      <c r="AE583" s="60" t="s">
        <v>904</v>
      </c>
      <c r="AF583" s="60">
        <v>90</v>
      </c>
      <c r="AG583" s="60" t="s">
        <v>913</v>
      </c>
      <c r="AH583" s="56"/>
      <c r="AI583" s="56"/>
      <c r="AJ583" s="56"/>
      <c r="AK583" s="56"/>
      <c r="AL583" s="56"/>
      <c r="AM583" s="56"/>
      <c r="AN583" s="56"/>
    </row>
    <row r="584" spans="1:40" ht="13.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60" t="s">
        <v>876</v>
      </c>
      <c r="AA584" s="60" t="s">
        <v>877</v>
      </c>
      <c r="AB584" s="60">
        <v>581</v>
      </c>
      <c r="AC584" s="60" t="s">
        <v>1500</v>
      </c>
      <c r="AD584" s="60" t="s">
        <v>1501</v>
      </c>
      <c r="AE584" s="60" t="s">
        <v>997</v>
      </c>
      <c r="AF584" s="60">
        <v>286</v>
      </c>
      <c r="AG584" s="60" t="s">
        <v>896</v>
      </c>
      <c r="AH584" s="56"/>
      <c r="AI584" s="56"/>
      <c r="AJ584" s="56"/>
      <c r="AK584" s="56"/>
      <c r="AL584" s="56"/>
      <c r="AM584" s="56"/>
      <c r="AN584" s="56"/>
    </row>
    <row r="585" spans="1:40" ht="13.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60" t="s">
        <v>876</v>
      </c>
      <c r="AA585" s="60" t="s">
        <v>877</v>
      </c>
      <c r="AB585" s="60">
        <v>582</v>
      </c>
      <c r="AC585" s="60" t="s">
        <v>1500</v>
      </c>
      <c r="AD585" s="60" t="s">
        <v>1502</v>
      </c>
      <c r="AE585" s="60" t="s">
        <v>997</v>
      </c>
      <c r="AF585" s="60">
        <v>273</v>
      </c>
      <c r="AG585" s="60" t="s">
        <v>896</v>
      </c>
      <c r="AH585" s="56"/>
      <c r="AI585" s="56"/>
      <c r="AJ585" s="56"/>
      <c r="AK585" s="56"/>
      <c r="AL585" s="56"/>
      <c r="AM585" s="56"/>
      <c r="AN585" s="56"/>
    </row>
    <row r="586" spans="1:40" ht="13.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60" t="s">
        <v>876</v>
      </c>
      <c r="AA586" s="60" t="s">
        <v>877</v>
      </c>
      <c r="AB586" s="60">
        <v>583</v>
      </c>
      <c r="AC586" s="60" t="s">
        <v>1500</v>
      </c>
      <c r="AD586" s="60" t="s">
        <v>1503</v>
      </c>
      <c r="AE586" s="60" t="s">
        <v>997</v>
      </c>
      <c r="AF586" s="60">
        <v>286</v>
      </c>
      <c r="AG586" s="60" t="s">
        <v>896</v>
      </c>
      <c r="AH586" s="56"/>
      <c r="AI586" s="56"/>
      <c r="AJ586" s="56"/>
      <c r="AK586" s="56"/>
      <c r="AL586" s="56"/>
      <c r="AM586" s="56"/>
      <c r="AN586" s="56"/>
    </row>
    <row r="587" spans="1:40" ht="13.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60" t="s">
        <v>876</v>
      </c>
      <c r="AA587" s="60" t="s">
        <v>877</v>
      </c>
      <c r="AB587" s="60">
        <v>584</v>
      </c>
      <c r="AC587" s="60" t="s">
        <v>1500</v>
      </c>
      <c r="AD587" s="60" t="s">
        <v>1504</v>
      </c>
      <c r="AE587" s="60" t="s">
        <v>997</v>
      </c>
      <c r="AF587" s="60">
        <v>288</v>
      </c>
      <c r="AG587" s="60" t="s">
        <v>896</v>
      </c>
      <c r="AH587" s="56"/>
      <c r="AI587" s="56"/>
      <c r="AJ587" s="56"/>
      <c r="AK587" s="56"/>
      <c r="AL587" s="56"/>
      <c r="AM587" s="56"/>
      <c r="AN587" s="56"/>
    </row>
    <row r="588" spans="1:40" ht="13.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60" t="s">
        <v>876</v>
      </c>
      <c r="AA588" s="60" t="s">
        <v>877</v>
      </c>
      <c r="AB588" s="60">
        <v>585</v>
      </c>
      <c r="AC588" s="60" t="s">
        <v>1500</v>
      </c>
      <c r="AD588" s="60" t="s">
        <v>1505</v>
      </c>
      <c r="AE588" s="60" t="s">
        <v>997</v>
      </c>
      <c r="AF588" s="60">
        <v>408</v>
      </c>
      <c r="AG588" s="60" t="s">
        <v>896</v>
      </c>
      <c r="AH588" s="56"/>
      <c r="AI588" s="56"/>
      <c r="AJ588" s="56"/>
      <c r="AK588" s="56"/>
      <c r="AL588" s="56"/>
      <c r="AM588" s="56"/>
      <c r="AN588" s="56"/>
    </row>
    <row r="589" spans="1:40" ht="13.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60">
        <v>11</v>
      </c>
      <c r="AA589" s="60" t="s">
        <v>998</v>
      </c>
      <c r="AB589" s="60">
        <v>586</v>
      </c>
      <c r="AC589" s="60" t="s">
        <v>1506</v>
      </c>
      <c r="AD589" s="60" t="s">
        <v>1507</v>
      </c>
      <c r="AE589" s="60" t="s">
        <v>904</v>
      </c>
      <c r="AF589" s="60">
        <v>315</v>
      </c>
      <c r="AG589" s="60" t="s">
        <v>1003</v>
      </c>
      <c r="AH589" s="56"/>
      <c r="AI589" s="56"/>
      <c r="AJ589" s="56"/>
      <c r="AK589" s="56"/>
      <c r="AL589" s="56"/>
      <c r="AM589" s="56"/>
      <c r="AN589" s="56"/>
    </row>
    <row r="590" spans="1:40" ht="13.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60">
        <v>11</v>
      </c>
      <c r="AA590" s="60" t="s">
        <v>998</v>
      </c>
      <c r="AB590" s="60">
        <v>587</v>
      </c>
      <c r="AC590" s="60" t="s">
        <v>1508</v>
      </c>
      <c r="AD590" s="60" t="s">
        <v>1510</v>
      </c>
      <c r="AE590" s="60" t="s">
        <v>916</v>
      </c>
      <c r="AF590" s="60">
        <v>1200</v>
      </c>
      <c r="AG590" s="60" t="s">
        <v>875</v>
      </c>
      <c r="AH590" s="56"/>
      <c r="AI590" s="56"/>
      <c r="AJ590" s="56"/>
      <c r="AK590" s="56"/>
      <c r="AL590" s="56"/>
      <c r="AM590" s="56"/>
      <c r="AN590" s="56"/>
    </row>
    <row r="591" spans="1:40" ht="13.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60">
        <v>3</v>
      </c>
      <c r="AA591" s="60" t="s">
        <v>882</v>
      </c>
      <c r="AB591" s="60">
        <v>588</v>
      </c>
      <c r="AC591" s="60" t="s">
        <v>1511</v>
      </c>
      <c r="AD591" s="60" t="s">
        <v>1512</v>
      </c>
      <c r="AE591" s="60" t="s">
        <v>916</v>
      </c>
      <c r="AF591" s="60">
        <v>3045</v>
      </c>
      <c r="AG591" s="60" t="s">
        <v>922</v>
      </c>
      <c r="AH591" s="56"/>
      <c r="AI591" s="56"/>
      <c r="AJ591" s="56"/>
      <c r="AK591" s="56"/>
      <c r="AL591" s="56"/>
      <c r="AM591" s="56"/>
      <c r="AN591" s="56"/>
    </row>
    <row r="592" spans="1:40" ht="13.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60">
        <v>3</v>
      </c>
      <c r="AA592" s="60" t="s">
        <v>882</v>
      </c>
      <c r="AB592" s="60">
        <v>589</v>
      </c>
      <c r="AC592" s="60" t="s">
        <v>1513</v>
      </c>
      <c r="AD592" s="60" t="s">
        <v>1514</v>
      </c>
      <c r="AE592" s="60" t="s">
        <v>916</v>
      </c>
      <c r="AF592" s="60">
        <v>11220</v>
      </c>
      <c r="AG592" s="60" t="s">
        <v>922</v>
      </c>
      <c r="AH592" s="56"/>
      <c r="AI592" s="56"/>
      <c r="AJ592" s="56"/>
      <c r="AK592" s="56"/>
      <c r="AL592" s="56"/>
      <c r="AM592" s="56"/>
      <c r="AN592" s="56"/>
    </row>
    <row r="593" spans="1:40" ht="13.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60">
        <v>3</v>
      </c>
      <c r="AA593" s="60" t="s">
        <v>882</v>
      </c>
      <c r="AB593" s="60">
        <v>590</v>
      </c>
      <c r="AC593" s="60" t="s">
        <v>1515</v>
      </c>
      <c r="AD593" s="60" t="s">
        <v>1516</v>
      </c>
      <c r="AE593" s="60" t="s">
        <v>916</v>
      </c>
      <c r="AF593" s="60">
        <v>5795</v>
      </c>
      <c r="AG593" s="60" t="s">
        <v>922</v>
      </c>
      <c r="AH593" s="56"/>
      <c r="AI593" s="56"/>
      <c r="AJ593" s="56"/>
      <c r="AK593" s="56"/>
      <c r="AL593" s="56"/>
      <c r="AM593" s="56"/>
      <c r="AN593" s="56"/>
    </row>
    <row r="594" spans="1:40" ht="13.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60">
        <v>3</v>
      </c>
      <c r="AA594" s="60" t="s">
        <v>882</v>
      </c>
      <c r="AB594" s="60">
        <v>591</v>
      </c>
      <c r="AC594" s="60" t="s">
        <v>1515</v>
      </c>
      <c r="AD594" s="60" t="s">
        <v>1517</v>
      </c>
      <c r="AE594" s="60" t="s">
        <v>916</v>
      </c>
      <c r="AF594" s="60">
        <v>7050</v>
      </c>
      <c r="AG594" s="60" t="s">
        <v>886</v>
      </c>
      <c r="AH594" s="56"/>
      <c r="AI594" s="56"/>
      <c r="AJ594" s="56"/>
      <c r="AK594" s="56"/>
      <c r="AL594" s="56"/>
      <c r="AM594" s="56"/>
      <c r="AN594" s="56"/>
    </row>
    <row r="595" spans="1:40" ht="13.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60">
        <v>3</v>
      </c>
      <c r="AA595" s="60" t="s">
        <v>882</v>
      </c>
      <c r="AB595" s="60">
        <v>592</v>
      </c>
      <c r="AC595" s="60" t="s">
        <v>1515</v>
      </c>
      <c r="AD595" s="60" t="s">
        <v>1518</v>
      </c>
      <c r="AE595" s="60" t="s">
        <v>916</v>
      </c>
      <c r="AF595" s="60">
        <v>3540</v>
      </c>
      <c r="AG595" s="60" t="s">
        <v>891</v>
      </c>
      <c r="AH595" s="56"/>
      <c r="AI595" s="56"/>
      <c r="AJ595" s="56"/>
      <c r="AK595" s="56"/>
      <c r="AL595" s="56"/>
      <c r="AM595" s="56"/>
      <c r="AN595" s="56"/>
    </row>
    <row r="596" spans="1:40" ht="13.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60">
        <v>3</v>
      </c>
      <c r="AA596" s="60" t="s">
        <v>882</v>
      </c>
      <c r="AB596" s="60">
        <v>593</v>
      </c>
      <c r="AC596" s="60" t="s">
        <v>1519</v>
      </c>
      <c r="AD596" s="60"/>
      <c r="AE596" s="60" t="s">
        <v>904</v>
      </c>
      <c r="AF596" s="60">
        <v>110</v>
      </c>
      <c r="AG596" s="60" t="s">
        <v>886</v>
      </c>
      <c r="AH596" s="56"/>
      <c r="AI596" s="56"/>
      <c r="AJ596" s="56"/>
      <c r="AK596" s="56"/>
      <c r="AL596" s="56"/>
      <c r="AM596" s="56"/>
      <c r="AN596" s="56"/>
    </row>
    <row r="597" spans="1:40" ht="13.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60" t="s">
        <v>876</v>
      </c>
      <c r="AA597" s="60" t="s">
        <v>877</v>
      </c>
      <c r="AB597" s="60">
        <v>594</v>
      </c>
      <c r="AC597" s="60" t="s">
        <v>1520</v>
      </c>
      <c r="AD597" s="60" t="s">
        <v>1521</v>
      </c>
      <c r="AE597" s="60" t="s">
        <v>108</v>
      </c>
      <c r="AF597" s="60">
        <v>263</v>
      </c>
      <c r="AG597" s="60" t="s">
        <v>896</v>
      </c>
      <c r="AH597" s="56"/>
      <c r="AI597" s="56"/>
      <c r="AJ597" s="56"/>
      <c r="AK597" s="56"/>
      <c r="AL597" s="56"/>
      <c r="AM597" s="56"/>
      <c r="AN597" s="56"/>
    </row>
    <row r="598" spans="1:40" ht="13.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60">
        <v>1</v>
      </c>
      <c r="AA598" s="60" t="s">
        <v>877</v>
      </c>
      <c r="AB598" s="60">
        <v>595</v>
      </c>
      <c r="AC598" s="60" t="s">
        <v>1522</v>
      </c>
      <c r="AD598" s="60"/>
      <c r="AE598" s="60" t="s">
        <v>874</v>
      </c>
      <c r="AF598" s="60">
        <v>145</v>
      </c>
      <c r="AG598" s="60" t="s">
        <v>1061</v>
      </c>
      <c r="AH598" s="56"/>
      <c r="AI598" s="56"/>
      <c r="AJ598" s="56"/>
      <c r="AK598" s="56"/>
      <c r="AL598" s="56"/>
      <c r="AM598" s="56"/>
      <c r="AN598" s="56"/>
    </row>
    <row r="599" spans="1:40" ht="13.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60" t="s">
        <v>876</v>
      </c>
      <c r="AA599" s="60" t="s">
        <v>877</v>
      </c>
      <c r="AB599" s="60">
        <v>596</v>
      </c>
      <c r="AC599" s="60" t="s">
        <v>1523</v>
      </c>
      <c r="AD599" s="60" t="s">
        <v>1524</v>
      </c>
      <c r="AE599" s="60" t="s">
        <v>1470</v>
      </c>
      <c r="AF599" s="60">
        <v>3100</v>
      </c>
      <c r="AG599" s="60" t="s">
        <v>901</v>
      </c>
      <c r="AH599" s="56"/>
      <c r="AI599" s="56"/>
      <c r="AJ599" s="56"/>
      <c r="AK599" s="56"/>
      <c r="AL599" s="56"/>
      <c r="AM599" s="56"/>
      <c r="AN599" s="56"/>
    </row>
    <row r="600" spans="1:40" ht="13.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60" t="s">
        <v>876</v>
      </c>
      <c r="AA600" s="60" t="s">
        <v>877</v>
      </c>
      <c r="AB600" s="60">
        <v>597</v>
      </c>
      <c r="AC600" s="60" t="s">
        <v>1525</v>
      </c>
      <c r="AD600" s="60" t="s">
        <v>1526</v>
      </c>
      <c r="AE600" s="60" t="s">
        <v>1470</v>
      </c>
      <c r="AF600" s="60">
        <v>2950</v>
      </c>
      <c r="AG600" s="60" t="s">
        <v>901</v>
      </c>
      <c r="AH600" s="56"/>
      <c r="AI600" s="56"/>
      <c r="AJ600" s="56"/>
      <c r="AK600" s="56"/>
      <c r="AL600" s="56"/>
      <c r="AM600" s="56"/>
      <c r="AN600" s="56"/>
    </row>
    <row r="601" spans="1:40" ht="13.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60" t="s">
        <v>876</v>
      </c>
      <c r="AA601" s="60" t="s">
        <v>877</v>
      </c>
      <c r="AB601" s="60">
        <v>598</v>
      </c>
      <c r="AC601" s="60" t="s">
        <v>1525</v>
      </c>
      <c r="AD601" s="60" t="s">
        <v>1527</v>
      </c>
      <c r="AE601" s="60" t="s">
        <v>1470</v>
      </c>
      <c r="AF601" s="60">
        <v>2300</v>
      </c>
      <c r="AG601" s="60" t="s">
        <v>901</v>
      </c>
      <c r="AH601" s="56"/>
      <c r="AI601" s="56"/>
      <c r="AJ601" s="56"/>
      <c r="AK601" s="56"/>
      <c r="AL601" s="56"/>
      <c r="AM601" s="56"/>
      <c r="AN601" s="56"/>
    </row>
    <row r="602" spans="1:40" ht="13.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60" t="s">
        <v>909</v>
      </c>
      <c r="AA602" s="60" t="s">
        <v>882</v>
      </c>
      <c r="AB602" s="60">
        <v>599</v>
      </c>
      <c r="AC602" s="60" t="s">
        <v>1528</v>
      </c>
      <c r="AD602" s="60" t="s">
        <v>1529</v>
      </c>
      <c r="AE602" s="60" t="s">
        <v>950</v>
      </c>
      <c r="AF602" s="60">
        <v>3600</v>
      </c>
      <c r="AG602" s="60" t="s">
        <v>913</v>
      </c>
      <c r="AH602" s="56"/>
      <c r="AI602" s="56"/>
      <c r="AJ602" s="56"/>
      <c r="AK602" s="56"/>
      <c r="AL602" s="56"/>
      <c r="AM602" s="56"/>
      <c r="AN602" s="56"/>
    </row>
    <row r="603" spans="1:40" ht="13.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60" t="s">
        <v>876</v>
      </c>
      <c r="AA603" s="60" t="s">
        <v>877</v>
      </c>
      <c r="AB603" s="60">
        <v>600</v>
      </c>
      <c r="AC603" s="60" t="s">
        <v>1530</v>
      </c>
      <c r="AD603" s="60" t="s">
        <v>1531</v>
      </c>
      <c r="AE603" s="60" t="s">
        <v>1532</v>
      </c>
      <c r="AF603" s="60">
        <v>1028</v>
      </c>
      <c r="AG603" s="60" t="s">
        <v>896</v>
      </c>
      <c r="AH603" s="56"/>
      <c r="AI603" s="56"/>
      <c r="AJ603" s="56"/>
      <c r="AK603" s="56"/>
      <c r="AL603" s="56"/>
      <c r="AM603" s="56"/>
      <c r="AN603" s="56"/>
    </row>
    <row r="604" spans="1:40" ht="13.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60">
        <v>3</v>
      </c>
      <c r="AA604" s="60" t="s">
        <v>882</v>
      </c>
      <c r="AB604" s="60">
        <v>601</v>
      </c>
      <c r="AC604" s="60" t="s">
        <v>1533</v>
      </c>
      <c r="AD604" s="60" t="s">
        <v>1534</v>
      </c>
      <c r="AE604" s="60" t="s">
        <v>904</v>
      </c>
      <c r="AF604" s="60">
        <v>52</v>
      </c>
      <c r="AG604" s="60" t="s">
        <v>891</v>
      </c>
      <c r="AH604" s="56"/>
      <c r="AI604" s="56"/>
      <c r="AJ604" s="56"/>
      <c r="AK604" s="56"/>
      <c r="AL604" s="56"/>
      <c r="AM604" s="56"/>
      <c r="AN604" s="56"/>
    </row>
    <row r="605" spans="1:40" ht="13.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60">
        <v>3</v>
      </c>
      <c r="AA605" s="60" t="s">
        <v>882</v>
      </c>
      <c r="AB605" s="60">
        <v>602</v>
      </c>
      <c r="AC605" s="60" t="s">
        <v>1535</v>
      </c>
      <c r="AD605" s="60" t="s">
        <v>1534</v>
      </c>
      <c r="AE605" s="60" t="s">
        <v>916</v>
      </c>
      <c r="AF605" s="60">
        <v>51</v>
      </c>
      <c r="AG605" s="60" t="s">
        <v>913</v>
      </c>
      <c r="AH605" s="56"/>
      <c r="AI605" s="56"/>
      <c r="AJ605" s="56"/>
      <c r="AK605" s="56"/>
      <c r="AL605" s="56"/>
      <c r="AM605" s="56"/>
      <c r="AN605" s="56"/>
    </row>
    <row r="606" spans="1:40" ht="13.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60">
        <v>1</v>
      </c>
      <c r="AA606" s="60" t="s">
        <v>877</v>
      </c>
      <c r="AB606" s="60">
        <v>603</v>
      </c>
      <c r="AC606" s="60" t="s">
        <v>1536</v>
      </c>
      <c r="AD606" s="60" t="s">
        <v>1537</v>
      </c>
      <c r="AE606" s="60" t="s">
        <v>904</v>
      </c>
      <c r="AF606" s="60">
        <v>210</v>
      </c>
      <c r="AG606" s="60" t="s">
        <v>901</v>
      </c>
      <c r="AH606" s="56"/>
      <c r="AI606" s="56"/>
      <c r="AJ606" s="56"/>
      <c r="AK606" s="56"/>
      <c r="AL606" s="56"/>
      <c r="AM606" s="56"/>
      <c r="AN606" s="56"/>
    </row>
    <row r="607" spans="1:40" ht="13.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60">
        <v>1</v>
      </c>
      <c r="AA607" s="60" t="s">
        <v>877</v>
      </c>
      <c r="AB607" s="60">
        <v>604</v>
      </c>
      <c r="AC607" s="60" t="s">
        <v>1536</v>
      </c>
      <c r="AD607" s="60" t="s">
        <v>1060</v>
      </c>
      <c r="AE607" s="60" t="s">
        <v>904</v>
      </c>
      <c r="AF607" s="60">
        <v>58</v>
      </c>
      <c r="AG607" s="60" t="s">
        <v>901</v>
      </c>
      <c r="AH607" s="56"/>
      <c r="AI607" s="56"/>
      <c r="AJ607" s="56"/>
      <c r="AK607" s="56"/>
      <c r="AL607" s="56"/>
      <c r="AM607" s="56"/>
      <c r="AN607" s="56"/>
    </row>
    <row r="608" spans="1:40" ht="13.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60">
        <v>1</v>
      </c>
      <c r="AA608" s="60" t="s">
        <v>877</v>
      </c>
      <c r="AB608" s="60">
        <v>605</v>
      </c>
      <c r="AC608" s="60" t="s">
        <v>1536</v>
      </c>
      <c r="AD608" s="60" t="s">
        <v>1538</v>
      </c>
      <c r="AE608" s="60" t="s">
        <v>904</v>
      </c>
      <c r="AF608" s="60">
        <v>39</v>
      </c>
      <c r="AG608" s="60" t="s">
        <v>901</v>
      </c>
      <c r="AH608" s="56"/>
      <c r="AI608" s="56"/>
      <c r="AJ608" s="56"/>
      <c r="AK608" s="56"/>
      <c r="AL608" s="56"/>
      <c r="AM608" s="56"/>
      <c r="AN608" s="56"/>
    </row>
    <row r="609" spans="1:40" ht="13.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60">
        <v>12</v>
      </c>
      <c r="AA609" s="60" t="s">
        <v>313</v>
      </c>
      <c r="AB609" s="60">
        <v>606</v>
      </c>
      <c r="AC609" s="60" t="s">
        <v>1539</v>
      </c>
      <c r="AD609" s="60" t="s">
        <v>1540</v>
      </c>
      <c r="AE609" s="60" t="s">
        <v>912</v>
      </c>
      <c r="AF609" s="60">
        <v>550</v>
      </c>
      <c r="AG609" s="60" t="s">
        <v>318</v>
      </c>
      <c r="AH609" s="56"/>
      <c r="AI609" s="56"/>
      <c r="AJ609" s="56"/>
      <c r="AK609" s="56"/>
      <c r="AL609" s="56"/>
      <c r="AM609" s="56"/>
      <c r="AN609" s="56"/>
    </row>
    <row r="610" spans="1:40" ht="13.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60">
        <v>12</v>
      </c>
      <c r="AA610" s="60" t="s">
        <v>313</v>
      </c>
      <c r="AB610" s="60">
        <v>607</v>
      </c>
      <c r="AC610" s="60" t="s">
        <v>1539</v>
      </c>
      <c r="AD610" s="60" t="s">
        <v>1541</v>
      </c>
      <c r="AE610" s="60" t="s">
        <v>912</v>
      </c>
      <c r="AF610" s="60">
        <v>950</v>
      </c>
      <c r="AG610" s="60" t="s">
        <v>318</v>
      </c>
      <c r="AH610" s="56"/>
      <c r="AI610" s="56"/>
      <c r="AJ610" s="56"/>
      <c r="AK610" s="56"/>
      <c r="AL610" s="56"/>
      <c r="AM610" s="56"/>
      <c r="AN610" s="56"/>
    </row>
    <row r="611" spans="1:40" ht="13.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60">
        <v>12</v>
      </c>
      <c r="AA611" s="60" t="s">
        <v>313</v>
      </c>
      <c r="AB611" s="60">
        <v>608</v>
      </c>
      <c r="AC611" s="60" t="s">
        <v>1539</v>
      </c>
      <c r="AD611" s="60" t="s">
        <v>1542</v>
      </c>
      <c r="AE611" s="60" t="s">
        <v>912</v>
      </c>
      <c r="AF611" s="60">
        <v>1700</v>
      </c>
      <c r="AG611" s="60" t="s">
        <v>318</v>
      </c>
      <c r="AH611" s="56"/>
      <c r="AI611" s="56"/>
      <c r="AJ611" s="56"/>
      <c r="AK611" s="56"/>
      <c r="AL611" s="56"/>
      <c r="AM611" s="56"/>
      <c r="AN611" s="56"/>
    </row>
    <row r="612" spans="1:40" ht="13.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60">
        <v>12</v>
      </c>
      <c r="AA612" s="60" t="s">
        <v>313</v>
      </c>
      <c r="AB612" s="60">
        <v>609</v>
      </c>
      <c r="AC612" s="60" t="s">
        <v>1539</v>
      </c>
      <c r="AD612" s="60" t="s">
        <v>1543</v>
      </c>
      <c r="AE612" s="60" t="s">
        <v>912</v>
      </c>
      <c r="AF612" s="60">
        <v>2650</v>
      </c>
      <c r="AG612" s="60" t="s">
        <v>318</v>
      </c>
      <c r="AH612" s="56"/>
      <c r="AI612" s="56"/>
      <c r="AJ612" s="56"/>
      <c r="AK612" s="56"/>
      <c r="AL612" s="56"/>
      <c r="AM612" s="56"/>
      <c r="AN612" s="56"/>
    </row>
    <row r="613" spans="1:40" ht="13.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60">
        <v>7</v>
      </c>
      <c r="AA613" s="60" t="s">
        <v>887</v>
      </c>
      <c r="AB613" s="60">
        <v>610</v>
      </c>
      <c r="AC613" s="60" t="s">
        <v>1544</v>
      </c>
      <c r="AD613" s="60" t="s">
        <v>930</v>
      </c>
      <c r="AE613" s="60" t="s">
        <v>916</v>
      </c>
      <c r="AF613" s="60">
        <v>2900</v>
      </c>
      <c r="AG613" s="60" t="s">
        <v>931</v>
      </c>
      <c r="AH613" s="56"/>
      <c r="AI613" s="56"/>
      <c r="AJ613" s="56"/>
      <c r="AK613" s="56"/>
      <c r="AL613" s="56"/>
      <c r="AM613" s="56"/>
      <c r="AN613" s="56"/>
    </row>
    <row r="614" spans="1:40" ht="13.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60">
        <v>3</v>
      </c>
      <c r="AA614" s="60" t="s">
        <v>882</v>
      </c>
      <c r="AB614" s="60">
        <v>611</v>
      </c>
      <c r="AC614" s="60" t="s">
        <v>1545</v>
      </c>
      <c r="AD614" s="60"/>
      <c r="AE614" s="60" t="s">
        <v>904</v>
      </c>
      <c r="AF614" s="60">
        <v>70</v>
      </c>
      <c r="AG614" s="60" t="s">
        <v>886</v>
      </c>
      <c r="AH614" s="56"/>
      <c r="AI614" s="56"/>
      <c r="AJ614" s="56"/>
      <c r="AK614" s="56"/>
      <c r="AL614" s="56"/>
      <c r="AM614" s="56"/>
      <c r="AN614" s="56"/>
    </row>
    <row r="615" spans="1:40" ht="13.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60" t="s">
        <v>909</v>
      </c>
      <c r="AA615" s="60" t="s">
        <v>882</v>
      </c>
      <c r="AB615" s="60">
        <v>612</v>
      </c>
      <c r="AC615" s="60" t="s">
        <v>1546</v>
      </c>
      <c r="AD615" s="60" t="s">
        <v>1547</v>
      </c>
      <c r="AE615" s="60" t="s">
        <v>916</v>
      </c>
      <c r="AF615" s="60">
        <v>2000</v>
      </c>
      <c r="AG615" s="60" t="s">
        <v>886</v>
      </c>
      <c r="AH615" s="56"/>
      <c r="AI615" s="56"/>
      <c r="AJ615" s="56"/>
      <c r="AK615" s="56"/>
      <c r="AL615" s="56"/>
      <c r="AM615" s="56"/>
      <c r="AN615" s="56"/>
    </row>
    <row r="616" spans="1:40" ht="13.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60" t="s">
        <v>909</v>
      </c>
      <c r="AA616" s="60" t="s">
        <v>882</v>
      </c>
      <c r="AB616" s="60">
        <v>613</v>
      </c>
      <c r="AC616" s="60" t="s">
        <v>1546</v>
      </c>
      <c r="AD616" s="60" t="s">
        <v>1548</v>
      </c>
      <c r="AE616" s="60" t="s">
        <v>916</v>
      </c>
      <c r="AF616" s="60">
        <v>2000</v>
      </c>
      <c r="AG616" s="60" t="s">
        <v>886</v>
      </c>
      <c r="AH616" s="56"/>
      <c r="AI616" s="56"/>
      <c r="AJ616" s="56"/>
      <c r="AK616" s="56"/>
      <c r="AL616" s="56"/>
      <c r="AM616" s="56"/>
      <c r="AN616" s="56"/>
    </row>
    <row r="617" spans="1:40" ht="13.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60">
        <v>3</v>
      </c>
      <c r="AA617" s="60" t="s">
        <v>882</v>
      </c>
      <c r="AB617" s="60">
        <v>614</v>
      </c>
      <c r="AC617" s="60" t="s">
        <v>1549</v>
      </c>
      <c r="AD617" s="60" t="s">
        <v>1550</v>
      </c>
      <c r="AE617" s="60" t="s">
        <v>498</v>
      </c>
      <c r="AF617" s="60">
        <v>1150</v>
      </c>
      <c r="AG617" s="60" t="s">
        <v>886</v>
      </c>
      <c r="AH617" s="56"/>
      <c r="AI617" s="56"/>
      <c r="AJ617" s="56"/>
      <c r="AK617" s="56"/>
      <c r="AL617" s="56"/>
      <c r="AM617" s="56"/>
      <c r="AN617" s="56"/>
    </row>
    <row r="618" spans="1:40" ht="13.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60">
        <v>3</v>
      </c>
      <c r="AA618" s="60" t="s">
        <v>882</v>
      </c>
      <c r="AB618" s="60">
        <v>615</v>
      </c>
      <c r="AC618" s="60" t="s">
        <v>1551</v>
      </c>
      <c r="AD618" s="60" t="s">
        <v>1550</v>
      </c>
      <c r="AE618" s="60" t="s">
        <v>498</v>
      </c>
      <c r="AF618" s="60">
        <v>1150</v>
      </c>
      <c r="AG618" s="60" t="s">
        <v>886</v>
      </c>
      <c r="AH618" s="56"/>
      <c r="AI618" s="56"/>
      <c r="AJ618" s="56"/>
      <c r="AK618" s="56"/>
      <c r="AL618" s="56"/>
      <c r="AM618" s="56"/>
      <c r="AN618" s="56"/>
    </row>
    <row r="619" spans="1:40" ht="13.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60">
        <v>3</v>
      </c>
      <c r="AA619" s="60" t="s">
        <v>882</v>
      </c>
      <c r="AB619" s="60">
        <v>616</v>
      </c>
      <c r="AC619" s="60" t="s">
        <v>1552</v>
      </c>
      <c r="AD619" s="60" t="s">
        <v>1553</v>
      </c>
      <c r="AE619" s="60" t="s">
        <v>916</v>
      </c>
      <c r="AF619" s="60">
        <v>135</v>
      </c>
      <c r="AG619" s="60" t="s">
        <v>886</v>
      </c>
      <c r="AH619" s="56"/>
      <c r="AI619" s="56"/>
      <c r="AJ619" s="56"/>
      <c r="AK619" s="56"/>
      <c r="AL619" s="56"/>
      <c r="AM619" s="56"/>
      <c r="AN619" s="56"/>
    </row>
    <row r="620" spans="1:40" ht="13.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60">
        <v>3</v>
      </c>
      <c r="AA620" s="60" t="s">
        <v>882</v>
      </c>
      <c r="AB620" s="60">
        <v>617</v>
      </c>
      <c r="AC620" s="60" t="s">
        <v>1552</v>
      </c>
      <c r="AD620" s="60" t="s">
        <v>625</v>
      </c>
      <c r="AE620" s="60" t="s">
        <v>916</v>
      </c>
      <c r="AF620" s="60">
        <v>150</v>
      </c>
      <c r="AG620" s="60" t="s">
        <v>886</v>
      </c>
      <c r="AH620" s="56"/>
      <c r="AI620" s="56"/>
      <c r="AJ620" s="56"/>
      <c r="AK620" s="56"/>
      <c r="AL620" s="56"/>
      <c r="AM620" s="56"/>
      <c r="AN620" s="56"/>
    </row>
    <row r="621" spans="1:40" ht="13.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60">
        <v>3</v>
      </c>
      <c r="AA621" s="60" t="s">
        <v>882</v>
      </c>
      <c r="AB621" s="60">
        <v>618</v>
      </c>
      <c r="AC621" s="60" t="s">
        <v>1552</v>
      </c>
      <c r="AD621" s="60" t="s">
        <v>1554</v>
      </c>
      <c r="AE621" s="60" t="s">
        <v>916</v>
      </c>
      <c r="AF621" s="60">
        <v>200</v>
      </c>
      <c r="AG621" s="60" t="s">
        <v>886</v>
      </c>
      <c r="AH621" s="56"/>
      <c r="AI621" s="56"/>
      <c r="AJ621" s="56"/>
      <c r="AK621" s="56"/>
      <c r="AL621" s="56"/>
      <c r="AM621" s="56"/>
      <c r="AN621" s="56"/>
    </row>
    <row r="622" spans="1:40" ht="13.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60">
        <v>5</v>
      </c>
      <c r="AA622" s="60" t="s">
        <v>887</v>
      </c>
      <c r="AB622" s="60">
        <v>619</v>
      </c>
      <c r="AC622" s="60" t="s">
        <v>1555</v>
      </c>
      <c r="AD622" s="60" t="s">
        <v>1556</v>
      </c>
      <c r="AE622" s="60" t="s">
        <v>904</v>
      </c>
      <c r="AF622" s="60">
        <v>150</v>
      </c>
      <c r="AG622" s="60" t="s">
        <v>1061</v>
      </c>
      <c r="AH622" s="56"/>
      <c r="AI622" s="56"/>
      <c r="AJ622" s="56"/>
      <c r="AK622" s="56"/>
      <c r="AL622" s="56"/>
      <c r="AM622" s="56"/>
      <c r="AN622" s="56"/>
    </row>
    <row r="623" spans="1:40" ht="13.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60" t="s">
        <v>876</v>
      </c>
      <c r="AA623" s="60" t="s">
        <v>877</v>
      </c>
      <c r="AB623" s="60">
        <v>620</v>
      </c>
      <c r="AC623" s="60" t="s">
        <v>1557</v>
      </c>
      <c r="AD623" s="60" t="s">
        <v>1558</v>
      </c>
      <c r="AE623" s="60" t="s">
        <v>125</v>
      </c>
      <c r="AF623" s="60">
        <v>983</v>
      </c>
      <c r="AG623" s="60" t="s">
        <v>896</v>
      </c>
      <c r="AH623" s="56"/>
      <c r="AI623" s="56"/>
      <c r="AJ623" s="56"/>
      <c r="AK623" s="56"/>
      <c r="AL623" s="56"/>
      <c r="AM623" s="56"/>
      <c r="AN623" s="56"/>
    </row>
    <row r="624" spans="1:40" ht="13.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60" t="s">
        <v>876</v>
      </c>
      <c r="AA624" s="60" t="s">
        <v>877</v>
      </c>
      <c r="AB624" s="60">
        <v>621</v>
      </c>
      <c r="AC624" s="60" t="s">
        <v>1557</v>
      </c>
      <c r="AD624" s="60" t="s">
        <v>1559</v>
      </c>
      <c r="AE624" s="60" t="s">
        <v>125</v>
      </c>
      <c r="AF624" s="60">
        <v>792</v>
      </c>
      <c r="AG624" s="60" t="s">
        <v>896</v>
      </c>
      <c r="AH624" s="56"/>
      <c r="AI624" s="56"/>
      <c r="AJ624" s="56"/>
      <c r="AK624" s="56"/>
      <c r="AL624" s="56"/>
      <c r="AM624" s="56"/>
      <c r="AN624" s="56"/>
    </row>
    <row r="625" spans="1:40" ht="13.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60" t="s">
        <v>876</v>
      </c>
      <c r="AA625" s="60" t="s">
        <v>882</v>
      </c>
      <c r="AB625" s="60">
        <v>622</v>
      </c>
      <c r="AC625" s="60" t="s">
        <v>1560</v>
      </c>
      <c r="AD625" s="60" t="s">
        <v>1561</v>
      </c>
      <c r="AE625" s="60" t="s">
        <v>466</v>
      </c>
      <c r="AF625" s="60">
        <v>3550</v>
      </c>
      <c r="AG625" s="60" t="s">
        <v>913</v>
      </c>
      <c r="AH625" s="56"/>
      <c r="AI625" s="56"/>
      <c r="AJ625" s="56"/>
      <c r="AK625" s="56"/>
      <c r="AL625" s="56"/>
      <c r="AM625" s="56"/>
      <c r="AN625" s="56"/>
    </row>
    <row r="626" spans="1:40" ht="13.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60" t="s">
        <v>876</v>
      </c>
      <c r="AA626" s="60" t="s">
        <v>882</v>
      </c>
      <c r="AB626" s="60">
        <v>623</v>
      </c>
      <c r="AC626" s="60" t="s">
        <v>1560</v>
      </c>
      <c r="AD626" s="60" t="s">
        <v>1562</v>
      </c>
      <c r="AE626" s="60" t="s">
        <v>466</v>
      </c>
      <c r="AF626" s="60">
        <v>4825</v>
      </c>
      <c r="AG626" s="60" t="s">
        <v>913</v>
      </c>
      <c r="AH626" s="56"/>
      <c r="AI626" s="56"/>
      <c r="AJ626" s="56"/>
      <c r="AK626" s="56"/>
      <c r="AL626" s="56"/>
      <c r="AM626" s="56"/>
      <c r="AN626" s="56"/>
    </row>
    <row r="627" spans="1:40" ht="13.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60" t="s">
        <v>876</v>
      </c>
      <c r="AA627" s="60" t="s">
        <v>877</v>
      </c>
      <c r="AB627" s="60">
        <v>624</v>
      </c>
      <c r="AC627" s="60" t="s">
        <v>1563</v>
      </c>
      <c r="AD627" s="60" t="s">
        <v>1564</v>
      </c>
      <c r="AE627" s="60" t="s">
        <v>363</v>
      </c>
      <c r="AF627" s="60">
        <v>425</v>
      </c>
      <c r="AG627" s="60" t="s">
        <v>901</v>
      </c>
      <c r="AH627" s="56"/>
      <c r="AI627" s="56"/>
      <c r="AJ627" s="56"/>
      <c r="AK627" s="56"/>
      <c r="AL627" s="56"/>
      <c r="AM627" s="56"/>
      <c r="AN627" s="56"/>
    </row>
    <row r="628" spans="1:40" ht="13.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60" t="s">
        <v>876</v>
      </c>
      <c r="AA628" s="60" t="s">
        <v>877</v>
      </c>
      <c r="AB628" s="60">
        <v>625</v>
      </c>
      <c r="AC628" s="60" t="s">
        <v>1563</v>
      </c>
      <c r="AD628" s="60" t="s">
        <v>1565</v>
      </c>
      <c r="AE628" s="60" t="s">
        <v>363</v>
      </c>
      <c r="AF628" s="60">
        <v>1175</v>
      </c>
      <c r="AG628" s="60" t="s">
        <v>901</v>
      </c>
      <c r="AH628" s="56"/>
      <c r="AI628" s="56"/>
      <c r="AJ628" s="56"/>
      <c r="AK628" s="56"/>
      <c r="AL628" s="56"/>
      <c r="AM628" s="56"/>
      <c r="AN628" s="56"/>
    </row>
    <row r="629" spans="1:40" ht="13.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60">
        <v>7</v>
      </c>
      <c r="AA629" s="60" t="s">
        <v>887</v>
      </c>
      <c r="AB629" s="60">
        <v>626</v>
      </c>
      <c r="AC629" s="60" t="s">
        <v>1566</v>
      </c>
      <c r="AD629" s="60" t="s">
        <v>933</v>
      </c>
      <c r="AE629" s="60" t="s">
        <v>904</v>
      </c>
      <c r="AF629" s="60">
        <v>990</v>
      </c>
      <c r="AG629" s="60" t="s">
        <v>931</v>
      </c>
      <c r="AH629" s="56"/>
      <c r="AI629" s="56"/>
      <c r="AJ629" s="56"/>
      <c r="AK629" s="56"/>
      <c r="AL629" s="56"/>
      <c r="AM629" s="56"/>
      <c r="AN629" s="56"/>
    </row>
    <row r="630" spans="1:40" ht="13.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60" t="s">
        <v>876</v>
      </c>
      <c r="AA630" s="60" t="s">
        <v>877</v>
      </c>
      <c r="AB630" s="60">
        <v>627</v>
      </c>
      <c r="AC630" s="60" t="s">
        <v>1567</v>
      </c>
      <c r="AD630" s="60" t="s">
        <v>1568</v>
      </c>
      <c r="AE630" s="60" t="s">
        <v>1569</v>
      </c>
      <c r="AF630" s="60">
        <v>1000</v>
      </c>
      <c r="AG630" s="60" t="s">
        <v>901</v>
      </c>
      <c r="AH630" s="56"/>
      <c r="AI630" s="56"/>
      <c r="AJ630" s="56"/>
      <c r="AK630" s="56"/>
      <c r="AL630" s="56"/>
      <c r="AM630" s="56"/>
      <c r="AN630" s="56"/>
    </row>
    <row r="631" spans="1:40" ht="13.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60">
        <v>1</v>
      </c>
      <c r="AA631" s="60" t="s">
        <v>877</v>
      </c>
      <c r="AB631" s="60">
        <v>628</v>
      </c>
      <c r="AC631" s="60" t="s">
        <v>1570</v>
      </c>
      <c r="AD631" s="60" t="s">
        <v>1571</v>
      </c>
      <c r="AE631" s="60" t="s">
        <v>488</v>
      </c>
      <c r="AF631" s="60">
        <v>3299</v>
      </c>
      <c r="AG631" s="60" t="s">
        <v>1061</v>
      </c>
      <c r="AH631" s="56"/>
      <c r="AI631" s="56"/>
      <c r="AJ631" s="56"/>
      <c r="AK631" s="56"/>
      <c r="AL631" s="56"/>
      <c r="AM631" s="56"/>
      <c r="AN631" s="56"/>
    </row>
    <row r="632" spans="1:40" ht="13.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60">
        <v>3</v>
      </c>
      <c r="AA632" s="60" t="s">
        <v>882</v>
      </c>
      <c r="AB632" s="60">
        <v>629</v>
      </c>
      <c r="AC632" s="60" t="s">
        <v>1572</v>
      </c>
      <c r="AD632" s="60" t="s">
        <v>1573</v>
      </c>
      <c r="AE632" s="60" t="s">
        <v>1574</v>
      </c>
      <c r="AF632" s="60">
        <v>64</v>
      </c>
      <c r="AG632" s="60" t="s">
        <v>886</v>
      </c>
      <c r="AH632" s="56"/>
      <c r="AI632" s="56"/>
      <c r="AJ632" s="56"/>
      <c r="AK632" s="56"/>
      <c r="AL632" s="56"/>
      <c r="AM632" s="56"/>
      <c r="AN632" s="56"/>
    </row>
    <row r="633" spans="1:40" ht="13.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60" t="s">
        <v>876</v>
      </c>
      <c r="AA633" s="60" t="s">
        <v>877</v>
      </c>
      <c r="AB633" s="60">
        <v>630</v>
      </c>
      <c r="AC633" s="60" t="s">
        <v>1575</v>
      </c>
      <c r="AD633" s="60" t="s">
        <v>1576</v>
      </c>
      <c r="AE633" s="60" t="s">
        <v>125</v>
      </c>
      <c r="AF633" s="60">
        <v>472</v>
      </c>
      <c r="AG633" s="60" t="s">
        <v>896</v>
      </c>
      <c r="AH633" s="56"/>
      <c r="AI633" s="56"/>
      <c r="AJ633" s="56"/>
      <c r="AK633" s="56"/>
      <c r="AL633" s="56"/>
      <c r="AM633" s="56"/>
      <c r="AN633" s="56"/>
    </row>
    <row r="634" spans="1:40" ht="13.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60">
        <v>3</v>
      </c>
      <c r="AA634" s="60" t="s">
        <v>882</v>
      </c>
      <c r="AB634" s="60">
        <v>631</v>
      </c>
      <c r="AC634" s="60" t="s">
        <v>1577</v>
      </c>
      <c r="AD634" s="60" t="s">
        <v>1578</v>
      </c>
      <c r="AE634" s="60" t="s">
        <v>916</v>
      </c>
      <c r="AF634" s="60">
        <v>165</v>
      </c>
      <c r="AG634" s="60" t="s">
        <v>913</v>
      </c>
      <c r="AH634" s="56"/>
      <c r="AI634" s="56"/>
      <c r="AJ634" s="56"/>
      <c r="AK634" s="56"/>
      <c r="AL634" s="56"/>
      <c r="AM634" s="56"/>
      <c r="AN634" s="56"/>
    </row>
    <row r="635" spans="1:40" ht="13.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60">
        <v>3</v>
      </c>
      <c r="AA635" s="60" t="s">
        <v>882</v>
      </c>
      <c r="AB635" s="60">
        <v>632</v>
      </c>
      <c r="AC635" s="60" t="s">
        <v>1579</v>
      </c>
      <c r="AD635" s="60" t="s">
        <v>1580</v>
      </c>
      <c r="AE635" s="60" t="s">
        <v>1581</v>
      </c>
      <c r="AF635" s="60">
        <v>650</v>
      </c>
      <c r="AG635" s="60" t="s">
        <v>886</v>
      </c>
      <c r="AH635" s="56"/>
      <c r="AI635" s="56"/>
      <c r="AJ635" s="56"/>
      <c r="AK635" s="56"/>
      <c r="AL635" s="56"/>
      <c r="AM635" s="56"/>
      <c r="AN635" s="56"/>
    </row>
    <row r="636" spans="1:40" ht="13.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60" t="s">
        <v>876</v>
      </c>
      <c r="AA636" s="60" t="s">
        <v>877</v>
      </c>
      <c r="AB636" s="60">
        <v>633</v>
      </c>
      <c r="AC636" s="60" t="s">
        <v>1582</v>
      </c>
      <c r="AD636" s="60" t="s">
        <v>1583</v>
      </c>
      <c r="AE636" s="60" t="s">
        <v>1584</v>
      </c>
      <c r="AF636" s="60">
        <v>658</v>
      </c>
      <c r="AG636" s="60" t="s">
        <v>896</v>
      </c>
      <c r="AH636" s="56"/>
      <c r="AI636" s="56"/>
      <c r="AJ636" s="56"/>
      <c r="AK636" s="56"/>
      <c r="AL636" s="56"/>
      <c r="AM636" s="56"/>
      <c r="AN636" s="56"/>
    </row>
    <row r="637" spans="1:40" ht="13.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60">
        <v>1</v>
      </c>
      <c r="AA637" s="60" t="s">
        <v>877</v>
      </c>
      <c r="AB637" s="60">
        <v>634</v>
      </c>
      <c r="AC637" s="60" t="s">
        <v>1582</v>
      </c>
      <c r="AD637" s="60" t="s">
        <v>1587</v>
      </c>
      <c r="AE637" s="60" t="s">
        <v>125</v>
      </c>
      <c r="AF637" s="60">
        <v>498</v>
      </c>
      <c r="AG637" s="60" t="s">
        <v>896</v>
      </c>
      <c r="AH637" s="56"/>
      <c r="AI637" s="56"/>
      <c r="AJ637" s="56"/>
      <c r="AK637" s="56"/>
      <c r="AL637" s="56"/>
      <c r="AM637" s="56"/>
      <c r="AN637" s="56"/>
    </row>
    <row r="638" spans="1:40" ht="13.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60" t="s">
        <v>905</v>
      </c>
      <c r="AA638" s="60" t="s">
        <v>877</v>
      </c>
      <c r="AB638" s="60">
        <v>635</v>
      </c>
      <c r="AC638" s="60" t="s">
        <v>1588</v>
      </c>
      <c r="AD638" s="60" t="s">
        <v>1589</v>
      </c>
      <c r="AE638" s="60" t="s">
        <v>916</v>
      </c>
      <c r="AF638" s="60">
        <v>343</v>
      </c>
      <c r="AG638" s="60" t="s">
        <v>896</v>
      </c>
      <c r="AH638" s="56"/>
      <c r="AI638" s="56"/>
      <c r="AJ638" s="56"/>
      <c r="AK638" s="56"/>
      <c r="AL638" s="56"/>
      <c r="AM638" s="56"/>
      <c r="AN638" s="56"/>
    </row>
    <row r="639" spans="1:40" ht="13.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60" t="s">
        <v>876</v>
      </c>
      <c r="AA639" s="60" t="s">
        <v>877</v>
      </c>
      <c r="AB639" s="60">
        <v>636</v>
      </c>
      <c r="AC639" s="60" t="s">
        <v>1590</v>
      </c>
      <c r="AD639" s="60" t="s">
        <v>1591</v>
      </c>
      <c r="AE639" s="60" t="s">
        <v>1257</v>
      </c>
      <c r="AF639" s="60">
        <v>576</v>
      </c>
      <c r="AG639" s="60" t="s">
        <v>896</v>
      </c>
      <c r="AH639" s="56"/>
      <c r="AI639" s="56"/>
      <c r="AJ639" s="56"/>
      <c r="AK639" s="56"/>
      <c r="AL639" s="56"/>
      <c r="AM639" s="56"/>
      <c r="AN639" s="56"/>
    </row>
    <row r="640" spans="1:40" ht="13.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60">
        <v>1</v>
      </c>
      <c r="AA640" s="60" t="s">
        <v>877</v>
      </c>
      <c r="AB640" s="60">
        <v>637</v>
      </c>
      <c r="AC640" s="60" t="s">
        <v>1590</v>
      </c>
      <c r="AD640" s="60" t="s">
        <v>1592</v>
      </c>
      <c r="AE640" s="60" t="s">
        <v>890</v>
      </c>
      <c r="AF640" s="60">
        <v>325</v>
      </c>
      <c r="AG640" s="60" t="s">
        <v>901</v>
      </c>
      <c r="AH640" s="56"/>
      <c r="AI640" s="56"/>
      <c r="AJ640" s="56"/>
      <c r="AK640" s="56"/>
      <c r="AL640" s="56"/>
      <c r="AM640" s="56"/>
      <c r="AN640" s="56"/>
    </row>
    <row r="641" spans="1:40" ht="13.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60">
        <v>1</v>
      </c>
      <c r="AA641" s="60" t="s">
        <v>877</v>
      </c>
      <c r="AB641" s="60">
        <v>638</v>
      </c>
      <c r="AC641" s="60" t="s">
        <v>1590</v>
      </c>
      <c r="AD641" s="60" t="s">
        <v>1593</v>
      </c>
      <c r="AE641" s="60" t="s">
        <v>890</v>
      </c>
      <c r="AF641" s="60">
        <v>59</v>
      </c>
      <c r="AG641" s="60" t="s">
        <v>901</v>
      </c>
      <c r="AH641" s="56"/>
      <c r="AI641" s="56"/>
      <c r="AJ641" s="56"/>
      <c r="AK641" s="56"/>
      <c r="AL641" s="56"/>
      <c r="AM641" s="56"/>
      <c r="AN641" s="56"/>
    </row>
    <row r="642" spans="1:40" ht="13.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60">
        <v>1</v>
      </c>
      <c r="AA642" s="60" t="s">
        <v>877</v>
      </c>
      <c r="AB642" s="60">
        <v>639</v>
      </c>
      <c r="AC642" s="60" t="s">
        <v>1594</v>
      </c>
      <c r="AD642" s="60"/>
      <c r="AE642" s="60" t="s">
        <v>916</v>
      </c>
      <c r="AF642" s="60">
        <v>250</v>
      </c>
      <c r="AG642" s="60" t="s">
        <v>891</v>
      </c>
      <c r="AH642" s="56"/>
      <c r="AI642" s="56"/>
      <c r="AJ642" s="56"/>
      <c r="AK642" s="56"/>
      <c r="AL642" s="56"/>
      <c r="AM642" s="56"/>
      <c r="AN642" s="56"/>
    </row>
    <row r="643" spans="1:40" ht="13.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60" t="s">
        <v>876</v>
      </c>
      <c r="AA643" s="60" t="s">
        <v>877</v>
      </c>
      <c r="AB643" s="60">
        <v>640</v>
      </c>
      <c r="AC643" s="60" t="s">
        <v>1595</v>
      </c>
      <c r="AD643" s="60" t="s">
        <v>1596</v>
      </c>
      <c r="AE643" s="60" t="s">
        <v>1597</v>
      </c>
      <c r="AF643" s="60">
        <v>1480</v>
      </c>
      <c r="AG643" s="60" t="s">
        <v>901</v>
      </c>
      <c r="AH643" s="56"/>
      <c r="AI643" s="56"/>
      <c r="AJ643" s="56"/>
      <c r="AK643" s="56"/>
      <c r="AL643" s="56"/>
      <c r="AM643" s="56"/>
      <c r="AN643" s="56"/>
    </row>
    <row r="644" spans="1:40" ht="13.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60">
        <v>3</v>
      </c>
      <c r="AA644" s="60" t="s">
        <v>882</v>
      </c>
      <c r="AB644" s="60">
        <v>641</v>
      </c>
      <c r="AC644" s="60" t="s">
        <v>1598</v>
      </c>
      <c r="AD644" s="60" t="s">
        <v>1278</v>
      </c>
      <c r="AE644" s="60" t="s">
        <v>904</v>
      </c>
      <c r="AF644" s="60">
        <v>153</v>
      </c>
      <c r="AG644" s="60" t="s">
        <v>913</v>
      </c>
      <c r="AH644" s="56"/>
      <c r="AI644" s="56"/>
      <c r="AJ644" s="56"/>
      <c r="AK644" s="56"/>
      <c r="AL644" s="56"/>
      <c r="AM644" s="56"/>
      <c r="AN644" s="56"/>
    </row>
    <row r="645" spans="1:40" ht="13.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60" t="s">
        <v>905</v>
      </c>
      <c r="AA645" s="60" t="s">
        <v>882</v>
      </c>
      <c r="AB645" s="60">
        <v>642</v>
      </c>
      <c r="AC645" s="60" t="s">
        <v>1599</v>
      </c>
      <c r="AD645" s="60" t="s">
        <v>1600</v>
      </c>
      <c r="AE645" s="60" t="s">
        <v>133</v>
      </c>
      <c r="AF645" s="60">
        <v>50</v>
      </c>
      <c r="AG645" s="60" t="s">
        <v>913</v>
      </c>
      <c r="AH645" s="56"/>
      <c r="AI645" s="56"/>
      <c r="AJ645" s="56"/>
      <c r="AK645" s="56"/>
      <c r="AL645" s="56"/>
      <c r="AM645" s="56"/>
      <c r="AN645" s="56"/>
    </row>
    <row r="646" spans="1:40" ht="13.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60" t="s">
        <v>905</v>
      </c>
      <c r="AA646" s="60" t="s">
        <v>882</v>
      </c>
      <c r="AB646" s="60">
        <v>643</v>
      </c>
      <c r="AC646" s="60" t="s">
        <v>1599</v>
      </c>
      <c r="AD646" s="60" t="s">
        <v>1601</v>
      </c>
      <c r="AE646" s="60" t="s">
        <v>133</v>
      </c>
      <c r="AF646" s="60">
        <v>100</v>
      </c>
      <c r="AG646" s="60" t="s">
        <v>913</v>
      </c>
      <c r="AH646" s="56"/>
      <c r="AI646" s="56"/>
      <c r="AJ646" s="56"/>
      <c r="AK646" s="56"/>
      <c r="AL646" s="56"/>
      <c r="AM646" s="56"/>
      <c r="AN646" s="56"/>
    </row>
    <row r="647" spans="1:40" ht="13.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60" t="s">
        <v>905</v>
      </c>
      <c r="AA647" s="60" t="s">
        <v>882</v>
      </c>
      <c r="AB647" s="60">
        <v>644</v>
      </c>
      <c r="AC647" s="60" t="s">
        <v>1599</v>
      </c>
      <c r="AD647" s="60" t="s">
        <v>1602</v>
      </c>
      <c r="AE647" s="60" t="s">
        <v>133</v>
      </c>
      <c r="AF647" s="60">
        <v>122</v>
      </c>
      <c r="AG647" s="60" t="s">
        <v>913</v>
      </c>
      <c r="AH647" s="56"/>
      <c r="AI647" s="56"/>
      <c r="AJ647" s="56"/>
      <c r="AK647" s="56"/>
      <c r="AL647" s="56"/>
      <c r="AM647" s="56"/>
      <c r="AN647" s="56"/>
    </row>
    <row r="648" spans="1:40" ht="13.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60" t="s">
        <v>905</v>
      </c>
      <c r="AA648" s="60" t="s">
        <v>882</v>
      </c>
      <c r="AB648" s="60">
        <v>645</v>
      </c>
      <c r="AC648" s="60" t="s">
        <v>1603</v>
      </c>
      <c r="AD648" s="60" t="s">
        <v>1604</v>
      </c>
      <c r="AE648" s="60" t="s">
        <v>946</v>
      </c>
      <c r="AF648" s="60">
        <v>68</v>
      </c>
      <c r="AG648" s="60" t="s">
        <v>886</v>
      </c>
      <c r="AH648" s="56"/>
      <c r="AI648" s="56"/>
      <c r="AJ648" s="56"/>
      <c r="AK648" s="56"/>
      <c r="AL648" s="56"/>
      <c r="AM648" s="56"/>
      <c r="AN648" s="56"/>
    </row>
    <row r="649" spans="1:40" ht="13.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60" t="s">
        <v>905</v>
      </c>
      <c r="AA649" s="60" t="s">
        <v>882</v>
      </c>
      <c r="AB649" s="60">
        <v>646</v>
      </c>
      <c r="AC649" s="60" t="s">
        <v>1603</v>
      </c>
      <c r="AD649" s="60" t="s">
        <v>1605</v>
      </c>
      <c r="AE649" s="60" t="s">
        <v>946</v>
      </c>
      <c r="AF649" s="60">
        <v>163</v>
      </c>
      <c r="AG649" s="60" t="s">
        <v>922</v>
      </c>
      <c r="AH649" s="56"/>
      <c r="AI649" s="56"/>
      <c r="AJ649" s="56"/>
      <c r="AK649" s="56"/>
      <c r="AL649" s="56"/>
      <c r="AM649" s="56"/>
      <c r="AN649" s="56"/>
    </row>
    <row r="650" spans="1:40" ht="13.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60" t="s">
        <v>905</v>
      </c>
      <c r="AA650" s="60" t="s">
        <v>882</v>
      </c>
      <c r="AB650" s="60">
        <v>647</v>
      </c>
      <c r="AC650" s="60" t="s">
        <v>1603</v>
      </c>
      <c r="AD650" s="60" t="s">
        <v>1606</v>
      </c>
      <c r="AE650" s="60" t="s">
        <v>946</v>
      </c>
      <c r="AF650" s="60">
        <v>186</v>
      </c>
      <c r="AG650" s="60" t="s">
        <v>913</v>
      </c>
      <c r="AH650" s="56"/>
      <c r="AI650" s="56"/>
      <c r="AJ650" s="56"/>
      <c r="AK650" s="56"/>
      <c r="AL650" s="56"/>
      <c r="AM650" s="56"/>
      <c r="AN650" s="56"/>
    </row>
    <row r="651" spans="1:40" ht="13.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60" t="s">
        <v>909</v>
      </c>
      <c r="AA651" s="60" t="s">
        <v>882</v>
      </c>
      <c r="AB651" s="60">
        <v>648</v>
      </c>
      <c r="AC651" s="60" t="s">
        <v>1607</v>
      </c>
      <c r="AD651" s="60" t="s">
        <v>1608</v>
      </c>
      <c r="AE651" s="60" t="s">
        <v>904</v>
      </c>
      <c r="AF651" s="60">
        <v>650</v>
      </c>
      <c r="AG651" s="60" t="s">
        <v>886</v>
      </c>
      <c r="AH651" s="56"/>
      <c r="AI651" s="56"/>
      <c r="AJ651" s="56"/>
      <c r="AK651" s="56"/>
      <c r="AL651" s="56"/>
      <c r="AM651" s="56"/>
      <c r="AN651" s="56"/>
    </row>
    <row r="652" spans="1:40" ht="13.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60" t="s">
        <v>905</v>
      </c>
      <c r="AA652" s="60" t="s">
        <v>882</v>
      </c>
      <c r="AB652" s="60">
        <v>649</v>
      </c>
      <c r="AC652" s="60" t="s">
        <v>1609</v>
      </c>
      <c r="AD652" s="60"/>
      <c r="AE652" s="60" t="s">
        <v>904</v>
      </c>
      <c r="AF652" s="60">
        <v>75</v>
      </c>
      <c r="AG652" s="60" t="s">
        <v>913</v>
      </c>
      <c r="AH652" s="56"/>
      <c r="AI652" s="56"/>
      <c r="AJ652" s="56"/>
      <c r="AK652" s="56"/>
      <c r="AL652" s="56"/>
      <c r="AM652" s="56"/>
      <c r="AN652" s="56"/>
    </row>
    <row r="653" spans="1:40" ht="13.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60">
        <v>3</v>
      </c>
      <c r="AA653" s="60" t="s">
        <v>882</v>
      </c>
      <c r="AB653" s="60">
        <v>650</v>
      </c>
      <c r="AC653" s="60" t="s">
        <v>1610</v>
      </c>
      <c r="AD653" s="60" t="s">
        <v>1611</v>
      </c>
      <c r="AE653" s="60" t="s">
        <v>890</v>
      </c>
      <c r="AF653" s="60">
        <v>127</v>
      </c>
      <c r="AG653" s="60" t="s">
        <v>913</v>
      </c>
      <c r="AH653" s="56"/>
      <c r="AI653" s="56"/>
      <c r="AJ653" s="56"/>
      <c r="AK653" s="56"/>
      <c r="AL653" s="56"/>
      <c r="AM653" s="56"/>
      <c r="AN653" s="56"/>
    </row>
    <row r="654" spans="1:40" ht="13.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60">
        <v>3</v>
      </c>
      <c r="AA654" s="60" t="s">
        <v>882</v>
      </c>
      <c r="AB654" s="60">
        <v>651</v>
      </c>
      <c r="AC654" s="60" t="s">
        <v>1612</v>
      </c>
      <c r="AD654" s="60" t="s">
        <v>1037</v>
      </c>
      <c r="AE654" s="60" t="s">
        <v>916</v>
      </c>
      <c r="AF654" s="60">
        <v>156</v>
      </c>
      <c r="AG654" s="60" t="s">
        <v>913</v>
      </c>
      <c r="AH654" s="56"/>
      <c r="AI654" s="56"/>
      <c r="AJ654" s="56"/>
      <c r="AK654" s="56"/>
      <c r="AL654" s="56"/>
      <c r="AM654" s="56"/>
      <c r="AN654" s="56"/>
    </row>
    <row r="655" spans="1:40" ht="13.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60">
        <v>6</v>
      </c>
      <c r="AA655" s="60" t="s">
        <v>887</v>
      </c>
      <c r="AB655" s="60">
        <v>652</v>
      </c>
      <c r="AC655" s="60" t="s">
        <v>1613</v>
      </c>
      <c r="AD655" s="60" t="s">
        <v>1614</v>
      </c>
      <c r="AE655" s="60" t="s">
        <v>916</v>
      </c>
      <c r="AF655" s="60">
        <v>350</v>
      </c>
      <c r="AG655" s="60" t="s">
        <v>919</v>
      </c>
      <c r="AH655" s="56"/>
      <c r="AI655" s="56"/>
      <c r="AJ655" s="56"/>
      <c r="AK655" s="56"/>
      <c r="AL655" s="56"/>
      <c r="AM655" s="56"/>
      <c r="AN655" s="56"/>
    </row>
    <row r="656" spans="1:40" ht="13.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60">
        <v>7</v>
      </c>
      <c r="AA656" s="60" t="s">
        <v>887</v>
      </c>
      <c r="AB656" s="60">
        <v>653</v>
      </c>
      <c r="AC656" s="60" t="s">
        <v>1615</v>
      </c>
      <c r="AD656" s="60" t="s">
        <v>592</v>
      </c>
      <c r="AE656" s="60" t="s">
        <v>904</v>
      </c>
      <c r="AF656" s="60">
        <v>3460</v>
      </c>
      <c r="AG656" s="60" t="s">
        <v>931</v>
      </c>
      <c r="AH656" s="56"/>
      <c r="AI656" s="56"/>
      <c r="AJ656" s="56"/>
      <c r="AK656" s="56"/>
      <c r="AL656" s="56"/>
      <c r="AM656" s="56"/>
      <c r="AN656" s="56"/>
    </row>
    <row r="657" spans="1:40" ht="13.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60">
        <v>1</v>
      </c>
      <c r="AA657" s="60" t="s">
        <v>877</v>
      </c>
      <c r="AB657" s="60">
        <v>654</v>
      </c>
      <c r="AC657" s="60" t="s">
        <v>1616</v>
      </c>
      <c r="AD657" s="60" t="s">
        <v>1617</v>
      </c>
      <c r="AE657" s="60" t="s">
        <v>890</v>
      </c>
      <c r="AF657" s="60">
        <v>880</v>
      </c>
      <c r="AG657" s="60" t="s">
        <v>901</v>
      </c>
      <c r="AH657" s="56"/>
      <c r="AI657" s="56"/>
      <c r="AJ657" s="56"/>
      <c r="AK657" s="56"/>
      <c r="AL657" s="56"/>
      <c r="AM657" s="56"/>
      <c r="AN657" s="56"/>
    </row>
    <row r="658" spans="1:40" ht="13.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60">
        <v>1</v>
      </c>
      <c r="AA658" s="60" t="s">
        <v>877</v>
      </c>
      <c r="AB658" s="60">
        <v>655</v>
      </c>
      <c r="AC658" s="60" t="s">
        <v>1616</v>
      </c>
      <c r="AD658" s="60" t="s">
        <v>1623</v>
      </c>
      <c r="AE658" s="60" t="s">
        <v>890</v>
      </c>
      <c r="AF658" s="60">
        <v>808</v>
      </c>
      <c r="AG658" s="60" t="s">
        <v>896</v>
      </c>
      <c r="AH658" s="56"/>
      <c r="AI658" s="56"/>
      <c r="AJ658" s="56"/>
      <c r="AK658" s="56"/>
      <c r="AL658" s="56"/>
      <c r="AM658" s="56"/>
      <c r="AN658" s="56"/>
    </row>
    <row r="659" spans="1:40" ht="13.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60">
        <v>1</v>
      </c>
      <c r="AA659" s="60" t="s">
        <v>877</v>
      </c>
      <c r="AB659" s="60">
        <v>656</v>
      </c>
      <c r="AC659" s="60" t="s">
        <v>1616</v>
      </c>
      <c r="AD659" s="60" t="s">
        <v>1624</v>
      </c>
      <c r="AE659" s="60" t="s">
        <v>890</v>
      </c>
      <c r="AF659" s="60">
        <v>808</v>
      </c>
      <c r="AG659" s="60" t="s">
        <v>896</v>
      </c>
      <c r="AH659" s="56"/>
      <c r="AI659" s="56"/>
      <c r="AJ659" s="56"/>
      <c r="AK659" s="56"/>
      <c r="AL659" s="56"/>
      <c r="AM659" s="56"/>
      <c r="AN659" s="56"/>
    </row>
    <row r="660" spans="1:40" ht="13.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60">
        <v>1</v>
      </c>
      <c r="AA660" s="60" t="s">
        <v>877</v>
      </c>
      <c r="AB660" s="60">
        <v>657</v>
      </c>
      <c r="AC660" s="60" t="s">
        <v>1616</v>
      </c>
      <c r="AD660" s="60" t="s">
        <v>1625</v>
      </c>
      <c r="AE660" s="60" t="s">
        <v>890</v>
      </c>
      <c r="AF660" s="60">
        <v>808</v>
      </c>
      <c r="AG660" s="60" t="s">
        <v>896</v>
      </c>
      <c r="AH660" s="56"/>
      <c r="AI660" s="56"/>
      <c r="AJ660" s="56"/>
      <c r="AK660" s="56"/>
      <c r="AL660" s="56"/>
      <c r="AM660" s="56"/>
      <c r="AN660" s="56"/>
    </row>
    <row r="661" spans="1:40" ht="13.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60">
        <v>1</v>
      </c>
      <c r="AA661" s="60" t="s">
        <v>877</v>
      </c>
      <c r="AB661" s="60">
        <v>658</v>
      </c>
      <c r="AC661" s="60" t="s">
        <v>1626</v>
      </c>
      <c r="AD661" s="60" t="s">
        <v>1627</v>
      </c>
      <c r="AE661" s="60" t="s">
        <v>912</v>
      </c>
      <c r="AF661" s="60">
        <v>206</v>
      </c>
      <c r="AG661" s="60" t="s">
        <v>896</v>
      </c>
      <c r="AH661" s="56"/>
      <c r="AI661" s="56"/>
      <c r="AJ661" s="56"/>
      <c r="AK661" s="56"/>
      <c r="AL661" s="56"/>
      <c r="AM661" s="56"/>
      <c r="AN661" s="56"/>
    </row>
    <row r="662" spans="1:40" ht="13.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60">
        <v>1</v>
      </c>
      <c r="AA662" s="60" t="s">
        <v>877</v>
      </c>
      <c r="AB662" s="60">
        <v>659</v>
      </c>
      <c r="AC662" s="60" t="s">
        <v>1628</v>
      </c>
      <c r="AD662" s="60" t="s">
        <v>1627</v>
      </c>
      <c r="AE662" s="60" t="s">
        <v>912</v>
      </c>
      <c r="AF662" s="60">
        <v>248</v>
      </c>
      <c r="AG662" s="60" t="s">
        <v>896</v>
      </c>
      <c r="AH662" s="56"/>
      <c r="AI662" s="56"/>
      <c r="AJ662" s="56"/>
      <c r="AK662" s="56"/>
      <c r="AL662" s="56"/>
      <c r="AM662" s="56"/>
      <c r="AN662" s="56"/>
    </row>
    <row r="663" spans="1:40" ht="13.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60">
        <v>1</v>
      </c>
      <c r="AA663" s="60" t="s">
        <v>877</v>
      </c>
      <c r="AB663" s="60">
        <v>660</v>
      </c>
      <c r="AC663" s="60" t="s">
        <v>1629</v>
      </c>
      <c r="AD663" s="60" t="s">
        <v>1630</v>
      </c>
      <c r="AE663" s="60" t="s">
        <v>885</v>
      </c>
      <c r="AF663" s="60">
        <v>820</v>
      </c>
      <c r="AG663" s="60" t="s">
        <v>901</v>
      </c>
      <c r="AH663" s="56"/>
      <c r="AI663" s="56"/>
      <c r="AJ663" s="56"/>
      <c r="AK663" s="56"/>
      <c r="AL663" s="56"/>
      <c r="AM663" s="56"/>
      <c r="AN663" s="56"/>
    </row>
    <row r="664" spans="1:40" ht="13.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60">
        <v>3</v>
      </c>
      <c r="AA664" s="60" t="s">
        <v>882</v>
      </c>
      <c r="AB664" s="60">
        <v>661</v>
      </c>
      <c r="AC664" s="60" t="s">
        <v>1631</v>
      </c>
      <c r="AD664" s="60" t="s">
        <v>1537</v>
      </c>
      <c r="AE664" s="60" t="s">
        <v>916</v>
      </c>
      <c r="AF664" s="60">
        <v>610</v>
      </c>
      <c r="AG664" s="60" t="s">
        <v>1061</v>
      </c>
      <c r="AH664" s="56"/>
      <c r="AI664" s="56"/>
      <c r="AJ664" s="56"/>
      <c r="AK664" s="56"/>
      <c r="AL664" s="56"/>
      <c r="AM664" s="56"/>
      <c r="AN664" s="56"/>
    </row>
    <row r="665" spans="1:40" ht="13.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60">
        <v>3</v>
      </c>
      <c r="AA665" s="60" t="s">
        <v>882</v>
      </c>
      <c r="AB665" s="60">
        <v>662</v>
      </c>
      <c r="AC665" s="60" t="s">
        <v>1631</v>
      </c>
      <c r="AD665" s="60" t="s">
        <v>1632</v>
      </c>
      <c r="AE665" s="60" t="s">
        <v>916</v>
      </c>
      <c r="AF665" s="60">
        <v>130</v>
      </c>
      <c r="AG665" s="60" t="s">
        <v>1061</v>
      </c>
      <c r="AH665" s="56"/>
      <c r="AI665" s="56"/>
      <c r="AJ665" s="56"/>
      <c r="AK665" s="56"/>
      <c r="AL665" s="56"/>
      <c r="AM665" s="56"/>
      <c r="AN665" s="56"/>
    </row>
    <row r="666" spans="1:40" ht="13.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60">
        <v>7</v>
      </c>
      <c r="AA666" s="60" t="s">
        <v>887</v>
      </c>
      <c r="AB666" s="60">
        <v>663</v>
      </c>
      <c r="AC666" s="60" t="s">
        <v>1633</v>
      </c>
      <c r="AD666" s="60" t="s">
        <v>1634</v>
      </c>
      <c r="AE666" s="60" t="s">
        <v>1635</v>
      </c>
      <c r="AF666" s="60">
        <v>4500</v>
      </c>
      <c r="AG666" s="60" t="s">
        <v>931</v>
      </c>
      <c r="AH666" s="56"/>
      <c r="AI666" s="56"/>
      <c r="AJ666" s="56"/>
      <c r="AK666" s="56"/>
      <c r="AL666" s="56"/>
      <c r="AM666" s="56"/>
      <c r="AN666" s="56"/>
    </row>
    <row r="667" spans="1:40" ht="13.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60">
        <v>7</v>
      </c>
      <c r="AA667" s="60" t="s">
        <v>887</v>
      </c>
      <c r="AB667" s="60">
        <v>664</v>
      </c>
      <c r="AC667" s="60" t="s">
        <v>1633</v>
      </c>
      <c r="AD667" s="60" t="s">
        <v>1636</v>
      </c>
      <c r="AE667" s="60" t="s">
        <v>1635</v>
      </c>
      <c r="AF667" s="60">
        <v>8000</v>
      </c>
      <c r="AG667" s="60" t="s">
        <v>931</v>
      </c>
      <c r="AH667" s="56"/>
      <c r="AI667" s="56"/>
      <c r="AJ667" s="56"/>
      <c r="AK667" s="56"/>
      <c r="AL667" s="56"/>
      <c r="AM667" s="56"/>
      <c r="AN667" s="56"/>
    </row>
    <row r="668" spans="1:40" ht="13.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60">
        <v>11</v>
      </c>
      <c r="AA668" s="60" t="s">
        <v>998</v>
      </c>
      <c r="AB668" s="60">
        <v>665</v>
      </c>
      <c r="AC668" s="60" t="s">
        <v>1637</v>
      </c>
      <c r="AD668" s="60" t="s">
        <v>1638</v>
      </c>
      <c r="AE668" s="60" t="s">
        <v>916</v>
      </c>
      <c r="AF668" s="60">
        <v>215</v>
      </c>
      <c r="AG668" s="60" t="s">
        <v>1003</v>
      </c>
      <c r="AH668" s="56"/>
      <c r="AI668" s="56"/>
      <c r="AJ668" s="56"/>
      <c r="AK668" s="56"/>
      <c r="AL668" s="56"/>
      <c r="AM668" s="56"/>
      <c r="AN668" s="56"/>
    </row>
    <row r="669" spans="1:40" ht="13.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60">
        <v>3</v>
      </c>
      <c r="AA669" s="60" t="s">
        <v>882</v>
      </c>
      <c r="AB669" s="60">
        <v>666</v>
      </c>
      <c r="AC669" s="60" t="s">
        <v>1639</v>
      </c>
      <c r="AD669" s="60" t="s">
        <v>1440</v>
      </c>
      <c r="AE669" s="60" t="s">
        <v>904</v>
      </c>
      <c r="AF669" s="60">
        <v>75</v>
      </c>
      <c r="AG669" s="60" t="s">
        <v>891</v>
      </c>
      <c r="AH669" s="56"/>
      <c r="AI669" s="56"/>
      <c r="AJ669" s="56"/>
      <c r="AK669" s="56"/>
      <c r="AL669" s="56"/>
      <c r="AM669" s="56"/>
      <c r="AN669" s="56"/>
    </row>
    <row r="670" spans="1:40" ht="13.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60">
        <v>3</v>
      </c>
      <c r="AA670" s="60" t="s">
        <v>882</v>
      </c>
      <c r="AB670" s="60">
        <v>667</v>
      </c>
      <c r="AC670" s="60" t="s">
        <v>1640</v>
      </c>
      <c r="AD670" s="60" t="s">
        <v>1641</v>
      </c>
      <c r="AE670" s="60" t="s">
        <v>904</v>
      </c>
      <c r="AF670" s="60">
        <v>650</v>
      </c>
      <c r="AG670" s="60" t="s">
        <v>913</v>
      </c>
      <c r="AH670" s="56"/>
      <c r="AI670" s="56"/>
      <c r="AJ670" s="56"/>
      <c r="AK670" s="56"/>
      <c r="AL670" s="56"/>
      <c r="AM670" s="56"/>
      <c r="AN670" s="56"/>
    </row>
    <row r="671" spans="1:40" ht="13.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60">
        <v>3</v>
      </c>
      <c r="AA671" s="60" t="s">
        <v>882</v>
      </c>
      <c r="AB671" s="60">
        <v>668</v>
      </c>
      <c r="AC671" s="60" t="s">
        <v>1640</v>
      </c>
      <c r="AD671" s="60" t="s">
        <v>1642</v>
      </c>
      <c r="AE671" s="60" t="s">
        <v>904</v>
      </c>
      <c r="AF671" s="60">
        <v>2540</v>
      </c>
      <c r="AG671" s="60" t="s">
        <v>891</v>
      </c>
      <c r="AH671" s="56"/>
      <c r="AI671" s="56"/>
      <c r="AJ671" s="56"/>
      <c r="AK671" s="56"/>
      <c r="AL671" s="56"/>
      <c r="AM671" s="56"/>
      <c r="AN671" s="56"/>
    </row>
    <row r="672" spans="1:40" ht="13.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60">
        <v>3</v>
      </c>
      <c r="AA672" s="60" t="s">
        <v>882</v>
      </c>
      <c r="AB672" s="60">
        <v>669</v>
      </c>
      <c r="AC672" s="60" t="s">
        <v>1643</v>
      </c>
      <c r="AD672" s="60" t="s">
        <v>1644</v>
      </c>
      <c r="AE672" s="60" t="s">
        <v>904</v>
      </c>
      <c r="AF672" s="60">
        <v>561</v>
      </c>
      <c r="AG672" s="60" t="s">
        <v>886</v>
      </c>
      <c r="AH672" s="56"/>
      <c r="AI672" s="56"/>
      <c r="AJ672" s="56"/>
      <c r="AK672" s="56"/>
      <c r="AL672" s="56"/>
      <c r="AM672" s="56"/>
      <c r="AN672" s="56"/>
    </row>
    <row r="673" spans="1:40" ht="13.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60" t="s">
        <v>876</v>
      </c>
      <c r="AA673" s="60" t="s">
        <v>877</v>
      </c>
      <c r="AB673" s="60">
        <v>670</v>
      </c>
      <c r="AC673" s="60" t="s">
        <v>1645</v>
      </c>
      <c r="AD673" s="60" t="s">
        <v>1646</v>
      </c>
      <c r="AE673" s="60" t="s">
        <v>916</v>
      </c>
      <c r="AF673" s="60">
        <v>2728</v>
      </c>
      <c r="AG673" s="60" t="s">
        <v>896</v>
      </c>
      <c r="AH673" s="56"/>
      <c r="AI673" s="56"/>
      <c r="AJ673" s="56"/>
      <c r="AK673" s="56"/>
      <c r="AL673" s="56"/>
      <c r="AM673" s="56"/>
      <c r="AN673" s="56"/>
    </row>
    <row r="674" spans="1:40" ht="13.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60" t="s">
        <v>876</v>
      </c>
      <c r="AA674" s="60" t="s">
        <v>877</v>
      </c>
      <c r="AB674" s="60">
        <v>671</v>
      </c>
      <c r="AC674" s="60" t="s">
        <v>1645</v>
      </c>
      <c r="AD674" s="60" t="s">
        <v>1647</v>
      </c>
      <c r="AE674" s="60" t="s">
        <v>916</v>
      </c>
      <c r="AF674" s="60">
        <v>2200</v>
      </c>
      <c r="AG674" s="60" t="s">
        <v>901</v>
      </c>
      <c r="AH674" s="56"/>
      <c r="AI674" s="56"/>
      <c r="AJ674" s="56"/>
      <c r="AK674" s="56"/>
      <c r="AL674" s="56"/>
      <c r="AM674" s="56"/>
      <c r="AN674" s="56"/>
    </row>
    <row r="675" spans="1:40" ht="13.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60" t="s">
        <v>876</v>
      </c>
      <c r="AA675" s="60" t="s">
        <v>877</v>
      </c>
      <c r="AB675" s="60">
        <v>672</v>
      </c>
      <c r="AC675" s="60" t="s">
        <v>1645</v>
      </c>
      <c r="AD675" s="60" t="s">
        <v>1648</v>
      </c>
      <c r="AE675" s="60" t="s">
        <v>916</v>
      </c>
      <c r="AF675" s="60">
        <v>2728</v>
      </c>
      <c r="AG675" s="60" t="s">
        <v>896</v>
      </c>
      <c r="AH675" s="56"/>
      <c r="AI675" s="56"/>
      <c r="AJ675" s="56"/>
      <c r="AK675" s="56"/>
      <c r="AL675" s="56"/>
      <c r="AM675" s="56"/>
      <c r="AN675" s="56"/>
    </row>
    <row r="676" spans="1:40" ht="13.5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60">
        <v>3</v>
      </c>
      <c r="AA676" s="60" t="s">
        <v>882</v>
      </c>
      <c r="AB676" s="60">
        <v>673</v>
      </c>
      <c r="AC676" s="60" t="s">
        <v>1649</v>
      </c>
      <c r="AD676" s="60"/>
      <c r="AE676" s="60" t="s">
        <v>904</v>
      </c>
      <c r="AF676" s="60">
        <v>386</v>
      </c>
      <c r="AG676" s="60" t="s">
        <v>891</v>
      </c>
      <c r="AH676" s="56"/>
      <c r="AI676" s="56"/>
      <c r="AJ676" s="56"/>
      <c r="AK676" s="56"/>
      <c r="AL676" s="56"/>
      <c r="AM676" s="56"/>
      <c r="AN676" s="56"/>
    </row>
    <row r="677" spans="1:40" ht="13.5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60">
        <v>6</v>
      </c>
      <c r="AA677" s="60" t="s">
        <v>887</v>
      </c>
      <c r="AB677" s="60">
        <v>674</v>
      </c>
      <c r="AC677" s="60" t="s">
        <v>1650</v>
      </c>
      <c r="AD677" s="60" t="s">
        <v>1651</v>
      </c>
      <c r="AE677" s="60" t="s">
        <v>916</v>
      </c>
      <c r="AF677" s="60">
        <v>440</v>
      </c>
      <c r="AG677" s="60" t="s">
        <v>919</v>
      </c>
      <c r="AH677" s="56"/>
      <c r="AI677" s="56"/>
      <c r="AJ677" s="56"/>
      <c r="AK677" s="56"/>
      <c r="AL677" s="56"/>
      <c r="AM677" s="56"/>
      <c r="AN677" s="56"/>
    </row>
    <row r="678" spans="1:40" ht="13.5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60" t="s">
        <v>876</v>
      </c>
      <c r="AA678" s="60" t="s">
        <v>877</v>
      </c>
      <c r="AB678" s="60">
        <v>675</v>
      </c>
      <c r="AC678" s="60" t="s">
        <v>1652</v>
      </c>
      <c r="AD678" s="60" t="s">
        <v>1653</v>
      </c>
      <c r="AE678" s="60" t="s">
        <v>352</v>
      </c>
      <c r="AF678" s="60">
        <v>340</v>
      </c>
      <c r="AG678" s="60" t="s">
        <v>927</v>
      </c>
      <c r="AH678" s="56"/>
      <c r="AI678" s="56"/>
      <c r="AJ678" s="56"/>
      <c r="AK678" s="56"/>
      <c r="AL678" s="56"/>
      <c r="AM678" s="56"/>
      <c r="AN678" s="56"/>
    </row>
    <row r="679" spans="1:40" ht="13.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60" t="s">
        <v>876</v>
      </c>
      <c r="AA679" s="60" t="s">
        <v>877</v>
      </c>
      <c r="AB679" s="60">
        <v>676</v>
      </c>
      <c r="AC679" s="60" t="s">
        <v>1654</v>
      </c>
      <c r="AD679" s="60" t="s">
        <v>1655</v>
      </c>
      <c r="AE679" s="60" t="s">
        <v>352</v>
      </c>
      <c r="AF679" s="60">
        <v>340</v>
      </c>
      <c r="AG679" s="60" t="s">
        <v>927</v>
      </c>
      <c r="AH679" s="56"/>
      <c r="AI679" s="56"/>
      <c r="AJ679" s="56"/>
      <c r="AK679" s="56"/>
      <c r="AL679" s="56"/>
      <c r="AM679" s="56"/>
      <c r="AN679" s="56"/>
    </row>
    <row r="680" spans="1:40" ht="13.5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60" t="s">
        <v>876</v>
      </c>
      <c r="AA680" s="60" t="s">
        <v>877</v>
      </c>
      <c r="AB680" s="60">
        <v>677</v>
      </c>
      <c r="AC680" s="60" t="s">
        <v>1656</v>
      </c>
      <c r="AD680" s="60" t="s">
        <v>1657</v>
      </c>
      <c r="AE680" s="60" t="s">
        <v>352</v>
      </c>
      <c r="AF680" s="60">
        <v>340</v>
      </c>
      <c r="AG680" s="60" t="s">
        <v>927</v>
      </c>
      <c r="AH680" s="56"/>
      <c r="AI680" s="56"/>
      <c r="AJ680" s="56"/>
      <c r="AK680" s="56"/>
      <c r="AL680" s="56"/>
      <c r="AM680" s="56"/>
      <c r="AN680" s="56"/>
    </row>
    <row r="681" spans="1:40" ht="13.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60" t="s">
        <v>876</v>
      </c>
      <c r="AA681" s="60" t="s">
        <v>877</v>
      </c>
      <c r="AB681" s="60">
        <v>678</v>
      </c>
      <c r="AC681" s="60" t="s">
        <v>1658</v>
      </c>
      <c r="AD681" s="60" t="s">
        <v>1659</v>
      </c>
      <c r="AE681" s="60" t="s">
        <v>352</v>
      </c>
      <c r="AF681" s="60">
        <v>340</v>
      </c>
      <c r="AG681" s="60" t="s">
        <v>927</v>
      </c>
      <c r="AH681" s="56"/>
      <c r="AI681" s="56"/>
      <c r="AJ681" s="56"/>
      <c r="AK681" s="56"/>
      <c r="AL681" s="56"/>
      <c r="AM681" s="56"/>
      <c r="AN681" s="56"/>
    </row>
    <row r="682" spans="1:40" ht="13.5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60">
        <v>7</v>
      </c>
      <c r="AA682" s="60" t="s">
        <v>887</v>
      </c>
      <c r="AB682" s="60">
        <v>679</v>
      </c>
      <c r="AC682" s="60" t="s">
        <v>1660</v>
      </c>
      <c r="AD682" s="60" t="s">
        <v>1411</v>
      </c>
      <c r="AE682" s="60" t="s">
        <v>904</v>
      </c>
      <c r="AF682" s="60">
        <v>1800</v>
      </c>
      <c r="AG682" s="60" t="s">
        <v>931</v>
      </c>
      <c r="AH682" s="56"/>
      <c r="AI682" s="56"/>
      <c r="AJ682" s="56"/>
      <c r="AK682" s="56"/>
      <c r="AL682" s="56"/>
      <c r="AM682" s="56"/>
      <c r="AN682" s="56"/>
    </row>
    <row r="683" spans="1:40" ht="13.5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60" t="s">
        <v>905</v>
      </c>
      <c r="AA683" s="60" t="s">
        <v>877</v>
      </c>
      <c r="AB683" s="60">
        <v>680</v>
      </c>
      <c r="AC683" s="60" t="s">
        <v>1661</v>
      </c>
      <c r="AD683" s="60" t="s">
        <v>941</v>
      </c>
      <c r="AE683" s="60" t="s">
        <v>1662</v>
      </c>
      <c r="AF683" s="60">
        <v>583</v>
      </c>
      <c r="AG683" s="60" t="s">
        <v>896</v>
      </c>
      <c r="AH683" s="56"/>
      <c r="AI683" s="56"/>
      <c r="AJ683" s="56"/>
      <c r="AK683" s="56"/>
      <c r="AL683" s="56"/>
      <c r="AM683" s="56"/>
      <c r="AN683" s="56"/>
    </row>
    <row r="684" spans="1:40" ht="13.5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60">
        <v>6</v>
      </c>
      <c r="AA684" s="60" t="s">
        <v>887</v>
      </c>
      <c r="AB684" s="60">
        <v>681</v>
      </c>
      <c r="AC684" s="60" t="s">
        <v>1663</v>
      </c>
      <c r="AD684" s="60" t="s">
        <v>1664</v>
      </c>
      <c r="AE684" s="60" t="s">
        <v>186</v>
      </c>
      <c r="AF684" s="60">
        <v>250</v>
      </c>
      <c r="AG684" s="60" t="s">
        <v>919</v>
      </c>
      <c r="AH684" s="56"/>
      <c r="AI684" s="56"/>
      <c r="AJ684" s="56"/>
      <c r="AK684" s="56"/>
      <c r="AL684" s="56"/>
      <c r="AM684" s="56"/>
      <c r="AN684" s="56"/>
    </row>
    <row r="685" spans="1:40" ht="13.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60">
        <v>6</v>
      </c>
      <c r="AA685" s="60" t="s">
        <v>887</v>
      </c>
      <c r="AB685" s="60">
        <v>682</v>
      </c>
      <c r="AC685" s="60" t="s">
        <v>1663</v>
      </c>
      <c r="AD685" s="60" t="s">
        <v>1665</v>
      </c>
      <c r="AE685" s="60" t="s">
        <v>946</v>
      </c>
      <c r="AF685" s="60">
        <v>250</v>
      </c>
      <c r="AG685" s="60" t="s">
        <v>919</v>
      </c>
      <c r="AH685" s="56"/>
      <c r="AI685" s="56"/>
      <c r="AJ685" s="56"/>
      <c r="AK685" s="56"/>
      <c r="AL685" s="56"/>
      <c r="AM685" s="56"/>
      <c r="AN685" s="56"/>
    </row>
    <row r="686" spans="1:40" ht="13.5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60">
        <v>6</v>
      </c>
      <c r="AA686" s="60" t="s">
        <v>887</v>
      </c>
      <c r="AB686" s="60">
        <v>683</v>
      </c>
      <c r="AC686" s="60" t="s">
        <v>1663</v>
      </c>
      <c r="AD686" s="60" t="s">
        <v>1666</v>
      </c>
      <c r="AE686" s="60" t="s">
        <v>1667</v>
      </c>
      <c r="AF686" s="60">
        <v>250</v>
      </c>
      <c r="AG686" s="60" t="s">
        <v>919</v>
      </c>
      <c r="AH686" s="56"/>
      <c r="AI686" s="56"/>
      <c r="AJ686" s="56"/>
      <c r="AK686" s="56"/>
      <c r="AL686" s="56"/>
      <c r="AM686" s="56"/>
      <c r="AN686" s="56"/>
    </row>
    <row r="687" spans="1:40" ht="13.5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60">
        <v>6</v>
      </c>
      <c r="AA687" s="60" t="s">
        <v>887</v>
      </c>
      <c r="AB687" s="60">
        <v>684</v>
      </c>
      <c r="AC687" s="60" t="s">
        <v>1668</v>
      </c>
      <c r="AD687" s="60" t="s">
        <v>1669</v>
      </c>
      <c r="AE687" s="60" t="s">
        <v>874</v>
      </c>
      <c r="AF687" s="60">
        <v>445</v>
      </c>
      <c r="AG687" s="60" t="s">
        <v>891</v>
      </c>
      <c r="AH687" s="56"/>
      <c r="AI687" s="56"/>
      <c r="AJ687" s="56"/>
      <c r="AK687" s="56"/>
      <c r="AL687" s="56"/>
      <c r="AM687" s="56"/>
      <c r="AN687" s="56"/>
    </row>
    <row r="688" spans="1:40" ht="13.5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60">
        <v>1</v>
      </c>
      <c r="AA688" s="60" t="s">
        <v>877</v>
      </c>
      <c r="AB688" s="60">
        <v>685</v>
      </c>
      <c r="AC688" s="60" t="s">
        <v>1670</v>
      </c>
      <c r="AD688" s="60" t="s">
        <v>1671</v>
      </c>
      <c r="AE688" s="60" t="s">
        <v>916</v>
      </c>
      <c r="AF688" s="60">
        <v>680</v>
      </c>
      <c r="AG688" s="60" t="s">
        <v>896</v>
      </c>
      <c r="AH688" s="56"/>
      <c r="AI688" s="56"/>
      <c r="AJ688" s="56"/>
      <c r="AK688" s="56"/>
      <c r="AL688" s="56"/>
      <c r="AM688" s="56"/>
      <c r="AN688" s="56"/>
    </row>
    <row r="689" spans="1:40" ht="13.5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60">
        <v>1</v>
      </c>
      <c r="AA689" s="60" t="s">
        <v>877</v>
      </c>
      <c r="AB689" s="60">
        <v>686</v>
      </c>
      <c r="AC689" s="60" t="s">
        <v>1672</v>
      </c>
      <c r="AD689" s="60" t="s">
        <v>1673</v>
      </c>
      <c r="AE689" s="60" t="s">
        <v>916</v>
      </c>
      <c r="AF689" s="60">
        <v>340</v>
      </c>
      <c r="AG689" s="60" t="s">
        <v>896</v>
      </c>
      <c r="AH689" s="56"/>
      <c r="AI689" s="56"/>
      <c r="AJ689" s="56"/>
      <c r="AK689" s="56"/>
      <c r="AL689" s="56"/>
      <c r="AM689" s="56"/>
      <c r="AN689" s="56"/>
    </row>
    <row r="690" spans="1:40" ht="13.5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60" t="s">
        <v>905</v>
      </c>
      <c r="AA690" s="60" t="s">
        <v>882</v>
      </c>
      <c r="AB690" s="60">
        <v>687</v>
      </c>
      <c r="AC690" s="60" t="s">
        <v>1674</v>
      </c>
      <c r="AD690" s="60" t="s">
        <v>1675</v>
      </c>
      <c r="AE690" s="60" t="s">
        <v>890</v>
      </c>
      <c r="AF690" s="60">
        <v>900</v>
      </c>
      <c r="AG690" s="60" t="s">
        <v>886</v>
      </c>
      <c r="AH690" s="56"/>
      <c r="AI690" s="56"/>
      <c r="AJ690" s="56"/>
      <c r="AK690" s="56"/>
      <c r="AL690" s="56"/>
      <c r="AM690" s="56"/>
      <c r="AN690" s="56"/>
    </row>
    <row r="691" spans="1:40" ht="13.5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60">
        <v>3</v>
      </c>
      <c r="AA691" s="60" t="s">
        <v>882</v>
      </c>
      <c r="AB691" s="60">
        <v>688</v>
      </c>
      <c r="AC691" s="60" t="s">
        <v>1676</v>
      </c>
      <c r="AD691" s="60" t="s">
        <v>1677</v>
      </c>
      <c r="AE691" s="60" t="s">
        <v>1175</v>
      </c>
      <c r="AF691" s="60">
        <v>298</v>
      </c>
      <c r="AG691" s="60" t="s">
        <v>896</v>
      </c>
      <c r="AH691" s="56"/>
      <c r="AI691" s="56"/>
      <c r="AJ691" s="56"/>
      <c r="AK691" s="56"/>
      <c r="AL691" s="56"/>
      <c r="AM691" s="56"/>
      <c r="AN691" s="56"/>
    </row>
    <row r="692" spans="1:40" ht="13.5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60">
        <v>3</v>
      </c>
      <c r="AA692" s="60" t="s">
        <v>882</v>
      </c>
      <c r="AB692" s="60">
        <v>689</v>
      </c>
      <c r="AC692" s="60" t="s">
        <v>1678</v>
      </c>
      <c r="AD692" s="60"/>
      <c r="AE692" s="60" t="s">
        <v>904</v>
      </c>
      <c r="AF692" s="60">
        <v>110</v>
      </c>
      <c r="AG692" s="60" t="s">
        <v>913</v>
      </c>
      <c r="AH692" s="56"/>
      <c r="AI692" s="56"/>
      <c r="AJ692" s="56"/>
      <c r="AK692" s="56"/>
      <c r="AL692" s="56"/>
      <c r="AM692" s="56"/>
      <c r="AN692" s="56"/>
    </row>
    <row r="693" spans="1:40" ht="13.5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60">
        <v>1</v>
      </c>
      <c r="AA693" s="60" t="s">
        <v>877</v>
      </c>
      <c r="AB693" s="60">
        <v>690</v>
      </c>
      <c r="AC693" s="60" t="s">
        <v>1679</v>
      </c>
      <c r="AD693" s="60" t="s">
        <v>1680</v>
      </c>
      <c r="AE693" s="60" t="s">
        <v>916</v>
      </c>
      <c r="AF693" s="60">
        <v>300</v>
      </c>
      <c r="AG693" s="60" t="s">
        <v>901</v>
      </c>
      <c r="AH693" s="56"/>
      <c r="AI693" s="56"/>
      <c r="AJ693" s="56"/>
      <c r="AK693" s="56"/>
      <c r="AL693" s="56"/>
      <c r="AM693" s="56"/>
      <c r="AN693" s="56"/>
    </row>
    <row r="694" spans="1:40" ht="13.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60">
        <v>3</v>
      </c>
      <c r="AA694" s="60" t="s">
        <v>882</v>
      </c>
      <c r="AB694" s="60">
        <v>691</v>
      </c>
      <c r="AC694" s="60" t="s">
        <v>1681</v>
      </c>
      <c r="AD694" s="60"/>
      <c r="AE694" s="60" t="s">
        <v>904</v>
      </c>
      <c r="AF694" s="60">
        <v>80</v>
      </c>
      <c r="AG694" s="60" t="s">
        <v>886</v>
      </c>
      <c r="AH694" s="56"/>
      <c r="AI694" s="56"/>
      <c r="AJ694" s="56"/>
      <c r="AK694" s="56"/>
      <c r="AL694" s="56"/>
      <c r="AM694" s="56"/>
      <c r="AN694" s="56"/>
    </row>
    <row r="695" spans="1:40" ht="13.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60">
        <v>5</v>
      </c>
      <c r="AA695" s="60" t="s">
        <v>887</v>
      </c>
      <c r="AB695" s="60">
        <v>692</v>
      </c>
      <c r="AC695" s="60" t="s">
        <v>1682</v>
      </c>
      <c r="AD695" s="60" t="s">
        <v>1683</v>
      </c>
      <c r="AE695" s="60" t="s">
        <v>643</v>
      </c>
      <c r="AF695" s="60">
        <v>5150</v>
      </c>
      <c r="AG695" s="60" t="s">
        <v>1369</v>
      </c>
      <c r="AH695" s="56"/>
      <c r="AI695" s="56"/>
      <c r="AJ695" s="56"/>
      <c r="AK695" s="56"/>
      <c r="AL695" s="56"/>
      <c r="AM695" s="56"/>
      <c r="AN695" s="56"/>
    </row>
    <row r="696" spans="1:40" ht="13.5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60">
        <v>7</v>
      </c>
      <c r="AA696" s="60" t="s">
        <v>887</v>
      </c>
      <c r="AB696" s="60">
        <v>693</v>
      </c>
      <c r="AC696" s="60" t="s">
        <v>1684</v>
      </c>
      <c r="AD696" s="60" t="s">
        <v>1685</v>
      </c>
      <c r="AE696" s="60" t="s">
        <v>108</v>
      </c>
      <c r="AF696" s="60">
        <v>1400</v>
      </c>
      <c r="AG696" s="60" t="s">
        <v>931</v>
      </c>
      <c r="AH696" s="56"/>
      <c r="AI696" s="56"/>
      <c r="AJ696" s="56"/>
      <c r="AK696" s="56"/>
      <c r="AL696" s="56"/>
      <c r="AM696" s="56"/>
      <c r="AN696" s="56"/>
    </row>
    <row r="697" spans="1:40" ht="13.5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60">
        <v>7</v>
      </c>
      <c r="AA697" s="60" t="s">
        <v>887</v>
      </c>
      <c r="AB697" s="60">
        <v>694</v>
      </c>
      <c r="AC697" s="60" t="s">
        <v>1684</v>
      </c>
      <c r="AD697" s="60" t="s">
        <v>1686</v>
      </c>
      <c r="AE697" s="60" t="s">
        <v>108</v>
      </c>
      <c r="AF697" s="60">
        <v>1300</v>
      </c>
      <c r="AG697" s="60" t="s">
        <v>931</v>
      </c>
      <c r="AH697" s="56"/>
      <c r="AI697" s="56"/>
      <c r="AJ697" s="56"/>
      <c r="AK697" s="56"/>
      <c r="AL697" s="56"/>
      <c r="AM697" s="56"/>
      <c r="AN697" s="56"/>
    </row>
    <row r="698" spans="1:40" ht="13.5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60">
        <v>11</v>
      </c>
      <c r="AA698" s="60" t="s">
        <v>998</v>
      </c>
      <c r="AB698" s="60">
        <v>695</v>
      </c>
      <c r="AC698" s="60" t="s">
        <v>1687</v>
      </c>
      <c r="AD698" s="60" t="s">
        <v>1688</v>
      </c>
      <c r="AE698" s="60" t="s">
        <v>874</v>
      </c>
      <c r="AF698" s="60">
        <v>1505</v>
      </c>
      <c r="AG698" s="60" t="s">
        <v>1003</v>
      </c>
      <c r="AH698" s="56"/>
      <c r="AI698" s="56"/>
      <c r="AJ698" s="56"/>
      <c r="AK698" s="56"/>
      <c r="AL698" s="56"/>
      <c r="AM698" s="56"/>
      <c r="AN698" s="56"/>
    </row>
    <row r="699" spans="1:40" ht="13.5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60" t="s">
        <v>876</v>
      </c>
      <c r="AA699" s="60" t="s">
        <v>877</v>
      </c>
      <c r="AB699" s="60">
        <v>696</v>
      </c>
      <c r="AC699" s="60" t="s">
        <v>1689</v>
      </c>
      <c r="AD699" s="60" t="s">
        <v>1690</v>
      </c>
      <c r="AE699" s="60" t="s">
        <v>125</v>
      </c>
      <c r="AF699" s="60">
        <v>588</v>
      </c>
      <c r="AG699" s="60" t="s">
        <v>896</v>
      </c>
      <c r="AH699" s="56"/>
      <c r="AI699" s="56"/>
      <c r="AJ699" s="56"/>
      <c r="AK699" s="56"/>
      <c r="AL699" s="56"/>
      <c r="AM699" s="56"/>
      <c r="AN699" s="56"/>
    </row>
    <row r="700" spans="1:40" ht="13.5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60" t="s">
        <v>876</v>
      </c>
      <c r="AA700" s="60" t="s">
        <v>877</v>
      </c>
      <c r="AB700" s="60">
        <v>697</v>
      </c>
      <c r="AC700" s="60" t="s">
        <v>1689</v>
      </c>
      <c r="AD700" s="60" t="s">
        <v>1691</v>
      </c>
      <c r="AE700" s="60" t="s">
        <v>125</v>
      </c>
      <c r="AF700" s="60">
        <v>583</v>
      </c>
      <c r="AG700" s="60" t="s">
        <v>896</v>
      </c>
      <c r="AH700" s="56"/>
      <c r="AI700" s="56"/>
      <c r="AJ700" s="56"/>
      <c r="AK700" s="56"/>
      <c r="AL700" s="56"/>
      <c r="AM700" s="56"/>
      <c r="AN700" s="56"/>
    </row>
    <row r="701" spans="1:40" ht="13.5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60">
        <v>1</v>
      </c>
      <c r="AA701" s="60" t="s">
        <v>877</v>
      </c>
      <c r="AB701" s="60">
        <v>698</v>
      </c>
      <c r="AC701" s="60" t="s">
        <v>1689</v>
      </c>
      <c r="AD701" s="60" t="s">
        <v>1692</v>
      </c>
      <c r="AE701" s="60" t="s">
        <v>1693</v>
      </c>
      <c r="AF701" s="60">
        <v>535</v>
      </c>
      <c r="AG701" s="60" t="s">
        <v>896</v>
      </c>
      <c r="AH701" s="56"/>
      <c r="AI701" s="56"/>
      <c r="AJ701" s="56"/>
      <c r="AK701" s="56"/>
      <c r="AL701" s="56"/>
      <c r="AM701" s="56"/>
      <c r="AN701" s="56"/>
    </row>
    <row r="702" spans="1:40" ht="13.5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60">
        <v>1</v>
      </c>
      <c r="AA702" s="60" t="s">
        <v>877</v>
      </c>
      <c r="AB702" s="60">
        <v>699</v>
      </c>
      <c r="AC702" s="60" t="s">
        <v>1689</v>
      </c>
      <c r="AD702" s="60" t="s">
        <v>1694</v>
      </c>
      <c r="AE702" s="60" t="s">
        <v>1693</v>
      </c>
      <c r="AF702" s="60">
        <v>428</v>
      </c>
      <c r="AG702" s="60" t="s">
        <v>896</v>
      </c>
      <c r="AH702" s="56"/>
      <c r="AI702" s="56"/>
      <c r="AJ702" s="56"/>
      <c r="AK702" s="56"/>
      <c r="AL702" s="56"/>
      <c r="AM702" s="56"/>
      <c r="AN702" s="56"/>
    </row>
    <row r="703" spans="1:40" ht="13.5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60">
        <v>1</v>
      </c>
      <c r="AA703" s="60" t="s">
        <v>877</v>
      </c>
      <c r="AB703" s="60">
        <v>700</v>
      </c>
      <c r="AC703" s="60" t="s">
        <v>1689</v>
      </c>
      <c r="AD703" s="60" t="s">
        <v>1695</v>
      </c>
      <c r="AE703" s="60" t="s">
        <v>1693</v>
      </c>
      <c r="AF703" s="60">
        <v>820</v>
      </c>
      <c r="AG703" s="60" t="s">
        <v>901</v>
      </c>
      <c r="AH703" s="56"/>
      <c r="AI703" s="56"/>
      <c r="AJ703" s="56"/>
      <c r="AK703" s="56"/>
      <c r="AL703" s="56"/>
      <c r="AM703" s="56"/>
      <c r="AN703" s="56"/>
    </row>
    <row r="704" spans="1:40" ht="13.5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60">
        <v>1</v>
      </c>
      <c r="AA704" s="60" t="s">
        <v>877</v>
      </c>
      <c r="AB704" s="60">
        <v>701</v>
      </c>
      <c r="AC704" s="60" t="s">
        <v>1689</v>
      </c>
      <c r="AD704" s="60" t="s">
        <v>1696</v>
      </c>
      <c r="AE704" s="60" t="s">
        <v>1693</v>
      </c>
      <c r="AF704" s="60">
        <v>657</v>
      </c>
      <c r="AG704" s="60" t="s">
        <v>896</v>
      </c>
      <c r="AH704" s="56"/>
      <c r="AI704" s="56"/>
      <c r="AJ704" s="56"/>
      <c r="AK704" s="56"/>
      <c r="AL704" s="56"/>
      <c r="AM704" s="56"/>
      <c r="AN704" s="56"/>
    </row>
    <row r="705" spans="1:40" ht="13.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60">
        <v>3</v>
      </c>
      <c r="AA705" s="60" t="s">
        <v>882</v>
      </c>
      <c r="AB705" s="60">
        <v>702</v>
      </c>
      <c r="AC705" s="60" t="s">
        <v>1697</v>
      </c>
      <c r="AD705" s="60" t="s">
        <v>1698</v>
      </c>
      <c r="AE705" s="60" t="s">
        <v>890</v>
      </c>
      <c r="AF705" s="60">
        <v>690</v>
      </c>
      <c r="AG705" s="60" t="s">
        <v>922</v>
      </c>
      <c r="AH705" s="56"/>
      <c r="AI705" s="56"/>
      <c r="AJ705" s="56"/>
      <c r="AK705" s="56"/>
      <c r="AL705" s="56"/>
      <c r="AM705" s="56"/>
      <c r="AN705" s="56"/>
    </row>
    <row r="706" spans="1:40" ht="13.5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60">
        <v>3</v>
      </c>
      <c r="AA706" s="60" t="s">
        <v>882</v>
      </c>
      <c r="AB706" s="60">
        <v>703</v>
      </c>
      <c r="AC706" s="60" t="s">
        <v>1697</v>
      </c>
      <c r="AD706" s="60" t="s">
        <v>1699</v>
      </c>
      <c r="AE706" s="60" t="s">
        <v>890</v>
      </c>
      <c r="AF706" s="60">
        <v>1300</v>
      </c>
      <c r="AG706" s="60" t="s">
        <v>922</v>
      </c>
      <c r="AH706" s="56"/>
      <c r="AI706" s="56"/>
      <c r="AJ706" s="56"/>
      <c r="AK706" s="56"/>
      <c r="AL706" s="56"/>
      <c r="AM706" s="56"/>
      <c r="AN706" s="56"/>
    </row>
    <row r="707" spans="1:40" ht="13.5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60" t="s">
        <v>876</v>
      </c>
      <c r="AA707" s="60" t="s">
        <v>877</v>
      </c>
      <c r="AB707" s="60">
        <v>704</v>
      </c>
      <c r="AC707" s="60" t="s">
        <v>1701</v>
      </c>
      <c r="AD707" s="60" t="s">
        <v>1702</v>
      </c>
      <c r="AE707" s="60" t="s">
        <v>997</v>
      </c>
      <c r="AF707" s="60">
        <v>1788</v>
      </c>
      <c r="AG707" s="60" t="s">
        <v>896</v>
      </c>
      <c r="AH707" s="56"/>
      <c r="AI707" s="56"/>
      <c r="AJ707" s="56"/>
      <c r="AK707" s="56"/>
      <c r="AL707" s="56"/>
      <c r="AM707" s="56"/>
      <c r="AN707" s="56"/>
    </row>
    <row r="708" spans="1:40" ht="13.5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60" t="s">
        <v>876</v>
      </c>
      <c r="AA708" s="60" t="s">
        <v>877</v>
      </c>
      <c r="AB708" s="60">
        <v>705</v>
      </c>
      <c r="AC708" s="60" t="s">
        <v>1701</v>
      </c>
      <c r="AD708" s="60" t="s">
        <v>1703</v>
      </c>
      <c r="AE708" s="60" t="s">
        <v>997</v>
      </c>
      <c r="AF708" s="60">
        <v>2488</v>
      </c>
      <c r="AG708" s="60" t="s">
        <v>896</v>
      </c>
      <c r="AH708" s="56"/>
      <c r="AI708" s="56"/>
      <c r="AJ708" s="56"/>
      <c r="AK708" s="56"/>
      <c r="AL708" s="56"/>
      <c r="AM708" s="56"/>
      <c r="AN708" s="56"/>
    </row>
    <row r="709" spans="1:40" ht="13.5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60" t="s">
        <v>876</v>
      </c>
      <c r="AA709" s="60" t="s">
        <v>877</v>
      </c>
      <c r="AB709" s="60">
        <v>706</v>
      </c>
      <c r="AC709" s="60" t="s">
        <v>1704</v>
      </c>
      <c r="AD709" s="60" t="s">
        <v>1705</v>
      </c>
      <c r="AE709" s="60" t="s">
        <v>1706</v>
      </c>
      <c r="AF709" s="60">
        <v>1888</v>
      </c>
      <c r="AG709" s="60" t="s">
        <v>896</v>
      </c>
      <c r="AH709" s="56"/>
      <c r="AI709" s="56"/>
      <c r="AJ709" s="56"/>
      <c r="AK709" s="56"/>
      <c r="AL709" s="56"/>
      <c r="AM709" s="56"/>
      <c r="AN709" s="56"/>
    </row>
    <row r="710" spans="1:40" ht="13.5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60">
        <v>3</v>
      </c>
      <c r="AA710" s="60" t="s">
        <v>882</v>
      </c>
      <c r="AB710" s="60">
        <v>707</v>
      </c>
      <c r="AC710" s="60" t="s">
        <v>1707</v>
      </c>
      <c r="AD710" s="60" t="s">
        <v>1709</v>
      </c>
      <c r="AE710" s="60" t="s">
        <v>890</v>
      </c>
      <c r="AF710" s="60">
        <v>850</v>
      </c>
      <c r="AG710" s="60" t="s">
        <v>922</v>
      </c>
      <c r="AH710" s="56"/>
      <c r="AI710" s="56"/>
      <c r="AJ710" s="56"/>
      <c r="AK710" s="56"/>
      <c r="AL710" s="56"/>
      <c r="AM710" s="56"/>
      <c r="AN710" s="56"/>
    </row>
    <row r="711" spans="1:40" ht="13.5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60">
        <v>3</v>
      </c>
      <c r="AA711" s="60" t="s">
        <v>882</v>
      </c>
      <c r="AB711" s="60">
        <v>708</v>
      </c>
      <c r="AC711" s="60" t="s">
        <v>1707</v>
      </c>
      <c r="AD711" s="60" t="s">
        <v>1711</v>
      </c>
      <c r="AE711" s="60" t="s">
        <v>890</v>
      </c>
      <c r="AF711" s="60">
        <v>1900</v>
      </c>
      <c r="AG711" s="60" t="s">
        <v>922</v>
      </c>
      <c r="AH711" s="56"/>
      <c r="AI711" s="56"/>
      <c r="AJ711" s="56"/>
      <c r="AK711" s="56"/>
      <c r="AL711" s="56"/>
      <c r="AM711" s="56"/>
      <c r="AN711" s="56"/>
    </row>
    <row r="712" spans="1:40" ht="13.5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60">
        <v>7</v>
      </c>
      <c r="AA712" s="60" t="s">
        <v>887</v>
      </c>
      <c r="AB712" s="60">
        <v>709</v>
      </c>
      <c r="AC712" s="60" t="s">
        <v>1712</v>
      </c>
      <c r="AD712" s="60" t="s">
        <v>930</v>
      </c>
      <c r="AE712" s="60" t="s">
        <v>916</v>
      </c>
      <c r="AF712" s="60">
        <v>1500</v>
      </c>
      <c r="AG712" s="60" t="s">
        <v>931</v>
      </c>
      <c r="AH712" s="56"/>
      <c r="AI712" s="56"/>
      <c r="AJ712" s="56"/>
      <c r="AK712" s="56"/>
      <c r="AL712" s="56"/>
      <c r="AM712" s="56"/>
      <c r="AN712" s="56"/>
    </row>
    <row r="713" spans="1:40" ht="13.5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60" t="s">
        <v>876</v>
      </c>
      <c r="AA713" s="60" t="s">
        <v>877</v>
      </c>
      <c r="AB713" s="60">
        <v>710</v>
      </c>
      <c r="AC713" s="60" t="s">
        <v>1713</v>
      </c>
      <c r="AD713" s="60" t="s">
        <v>1714</v>
      </c>
      <c r="AE713" s="60" t="s">
        <v>890</v>
      </c>
      <c r="AF713" s="60">
        <v>2370</v>
      </c>
      <c r="AG713" s="60" t="s">
        <v>891</v>
      </c>
      <c r="AH713" s="56"/>
      <c r="AI713" s="56"/>
      <c r="AJ713" s="56"/>
      <c r="AK713" s="56"/>
      <c r="AL713" s="56"/>
      <c r="AM713" s="56"/>
      <c r="AN713" s="56"/>
    </row>
    <row r="714" spans="1:40" ht="13.5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60">
        <v>5</v>
      </c>
      <c r="AA714" s="60" t="s">
        <v>887</v>
      </c>
      <c r="AB714" s="60">
        <v>711</v>
      </c>
      <c r="AC714" s="60" t="s">
        <v>1715</v>
      </c>
      <c r="AD714" s="60" t="s">
        <v>1716</v>
      </c>
      <c r="AE714" s="60" t="s">
        <v>885</v>
      </c>
      <c r="AF714" s="60">
        <v>3870</v>
      </c>
      <c r="AG714" s="60" t="s">
        <v>891</v>
      </c>
      <c r="AH714" s="56"/>
      <c r="AI714" s="56"/>
      <c r="AJ714" s="56"/>
      <c r="AK714" s="56"/>
      <c r="AL714" s="56"/>
      <c r="AM714" s="56"/>
      <c r="AN714" s="56"/>
    </row>
    <row r="715" spans="1:40" ht="13.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60">
        <v>5</v>
      </c>
      <c r="AA715" s="60" t="s">
        <v>887</v>
      </c>
      <c r="AB715" s="60">
        <v>712</v>
      </c>
      <c r="AC715" s="60" t="s">
        <v>1717</v>
      </c>
      <c r="AD715" s="60" t="s">
        <v>1718</v>
      </c>
      <c r="AE715" s="60" t="s">
        <v>890</v>
      </c>
      <c r="AF715" s="60">
        <v>3800</v>
      </c>
      <c r="AG715" s="60" t="s">
        <v>891</v>
      </c>
      <c r="AH715" s="56"/>
      <c r="AI715" s="56"/>
      <c r="AJ715" s="56"/>
      <c r="AK715" s="56"/>
      <c r="AL715" s="56"/>
      <c r="AM715" s="56"/>
      <c r="AN715" s="56"/>
    </row>
    <row r="716" spans="1:40" ht="13.5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60">
        <v>11</v>
      </c>
      <c r="AA716" s="60" t="s">
        <v>998</v>
      </c>
      <c r="AB716" s="60">
        <v>713</v>
      </c>
      <c r="AC716" s="60" t="s">
        <v>1719</v>
      </c>
      <c r="AD716" s="60" t="s">
        <v>1720</v>
      </c>
      <c r="AE716" s="60" t="s">
        <v>916</v>
      </c>
      <c r="AF716" s="60">
        <v>1375</v>
      </c>
      <c r="AG716" s="60" t="s">
        <v>1003</v>
      </c>
      <c r="AH716" s="56"/>
      <c r="AI716" s="56"/>
      <c r="AJ716" s="56"/>
      <c r="AK716" s="56"/>
      <c r="AL716" s="56"/>
      <c r="AM716" s="56"/>
      <c r="AN716" s="56"/>
    </row>
    <row r="717" spans="1:40" ht="13.5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60">
        <v>11</v>
      </c>
      <c r="AA717" s="60" t="s">
        <v>998</v>
      </c>
      <c r="AB717" s="60">
        <v>714</v>
      </c>
      <c r="AC717" s="60" t="s">
        <v>1719</v>
      </c>
      <c r="AD717" s="60" t="s">
        <v>1721</v>
      </c>
      <c r="AE717" s="60" t="s">
        <v>916</v>
      </c>
      <c r="AF717" s="60">
        <v>10100</v>
      </c>
      <c r="AG717" s="60" t="s">
        <v>875</v>
      </c>
      <c r="AH717" s="56"/>
      <c r="AI717" s="56"/>
      <c r="AJ717" s="56"/>
      <c r="AK717" s="56"/>
      <c r="AL717" s="56"/>
      <c r="AM717" s="56"/>
      <c r="AN717" s="56"/>
    </row>
    <row r="718" spans="1:40" ht="13.5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60">
        <v>11</v>
      </c>
      <c r="AA718" s="60" t="s">
        <v>998</v>
      </c>
      <c r="AB718" s="60">
        <v>715</v>
      </c>
      <c r="AC718" s="60" t="s">
        <v>1722</v>
      </c>
      <c r="AD718" s="60" t="s">
        <v>1723</v>
      </c>
      <c r="AE718" s="60" t="s">
        <v>874</v>
      </c>
      <c r="AF718" s="60">
        <v>860</v>
      </c>
      <c r="AG718" s="60" t="s">
        <v>1003</v>
      </c>
      <c r="AH718" s="56"/>
      <c r="AI718" s="56"/>
      <c r="AJ718" s="56"/>
      <c r="AK718" s="56"/>
      <c r="AL718" s="56"/>
      <c r="AM718" s="56"/>
      <c r="AN718" s="56"/>
    </row>
    <row r="719" spans="1:40" ht="13.5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60">
        <v>3</v>
      </c>
      <c r="AA719" s="60" t="s">
        <v>882</v>
      </c>
      <c r="AB719" s="60">
        <v>716</v>
      </c>
      <c r="AC719" s="60" t="s">
        <v>1724</v>
      </c>
      <c r="AD719" s="60" t="s">
        <v>1725</v>
      </c>
      <c r="AE719" s="60" t="s">
        <v>904</v>
      </c>
      <c r="AF719" s="60">
        <v>2880</v>
      </c>
      <c r="AG719" s="60" t="s">
        <v>922</v>
      </c>
      <c r="AH719" s="56"/>
      <c r="AI719" s="56"/>
      <c r="AJ719" s="56"/>
      <c r="AK719" s="56"/>
      <c r="AL719" s="56"/>
      <c r="AM719" s="56"/>
      <c r="AN719" s="56"/>
    </row>
    <row r="720" spans="1:40" ht="13.5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60">
        <v>3</v>
      </c>
      <c r="AA720" s="60" t="s">
        <v>882</v>
      </c>
      <c r="AB720" s="60">
        <v>717</v>
      </c>
      <c r="AC720" s="60" t="s">
        <v>1724</v>
      </c>
      <c r="AD720" s="60" t="s">
        <v>1726</v>
      </c>
      <c r="AE720" s="60" t="s">
        <v>904</v>
      </c>
      <c r="AF720" s="60">
        <v>3360</v>
      </c>
      <c r="AG720" s="60" t="s">
        <v>922</v>
      </c>
      <c r="AH720" s="56"/>
      <c r="AI720" s="56"/>
      <c r="AJ720" s="56"/>
      <c r="AK720" s="56"/>
      <c r="AL720" s="56"/>
      <c r="AM720" s="56"/>
      <c r="AN720" s="56"/>
    </row>
    <row r="721" spans="1:40" ht="13.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60">
        <v>3</v>
      </c>
      <c r="AA721" s="60" t="s">
        <v>882</v>
      </c>
      <c r="AB721" s="60">
        <v>718</v>
      </c>
      <c r="AC721" s="60" t="s">
        <v>1724</v>
      </c>
      <c r="AD721" s="60" t="s">
        <v>1727</v>
      </c>
      <c r="AE721" s="60" t="s">
        <v>904</v>
      </c>
      <c r="AF721" s="60">
        <v>3720</v>
      </c>
      <c r="AG721" s="60" t="s">
        <v>922</v>
      </c>
      <c r="AH721" s="56"/>
      <c r="AI721" s="56"/>
      <c r="AJ721" s="56"/>
      <c r="AK721" s="56"/>
      <c r="AL721" s="56"/>
      <c r="AM721" s="56"/>
      <c r="AN721" s="56"/>
    </row>
    <row r="722" spans="1:40" ht="13.5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60">
        <v>3</v>
      </c>
      <c r="AA722" s="60" t="s">
        <v>882</v>
      </c>
      <c r="AB722" s="60">
        <v>719</v>
      </c>
      <c r="AC722" s="60" t="s">
        <v>1724</v>
      </c>
      <c r="AD722" s="60" t="s">
        <v>1728</v>
      </c>
      <c r="AE722" s="60" t="s">
        <v>904</v>
      </c>
      <c r="AF722" s="60">
        <v>5280</v>
      </c>
      <c r="AG722" s="60" t="s">
        <v>922</v>
      </c>
      <c r="AH722" s="56"/>
      <c r="AI722" s="56"/>
      <c r="AJ722" s="56"/>
      <c r="AK722" s="56"/>
      <c r="AL722" s="56"/>
      <c r="AM722" s="56"/>
      <c r="AN722" s="56"/>
    </row>
    <row r="723" spans="1:40" ht="13.5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60">
        <v>3</v>
      </c>
      <c r="AA723" s="60" t="s">
        <v>882</v>
      </c>
      <c r="AB723" s="60">
        <v>720</v>
      </c>
      <c r="AC723" s="60" t="s">
        <v>1729</v>
      </c>
      <c r="AD723" s="60" t="s">
        <v>1314</v>
      </c>
      <c r="AE723" s="60" t="s">
        <v>904</v>
      </c>
      <c r="AF723" s="60">
        <v>1100</v>
      </c>
      <c r="AG723" s="60" t="s">
        <v>922</v>
      </c>
      <c r="AH723" s="56"/>
      <c r="AI723" s="56"/>
      <c r="AJ723" s="56"/>
      <c r="AK723" s="56"/>
      <c r="AL723" s="56"/>
      <c r="AM723" s="56"/>
      <c r="AN723" s="56"/>
    </row>
    <row r="724" spans="1:40" ht="13.5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60">
        <v>3</v>
      </c>
      <c r="AA724" s="60" t="s">
        <v>882</v>
      </c>
      <c r="AB724" s="60">
        <v>721</v>
      </c>
      <c r="AC724" s="60" t="s">
        <v>1730</v>
      </c>
      <c r="AD724" s="60" t="s">
        <v>1731</v>
      </c>
      <c r="AE724" s="60" t="s">
        <v>904</v>
      </c>
      <c r="AF724" s="60">
        <v>330</v>
      </c>
      <c r="AG724" s="60" t="s">
        <v>913</v>
      </c>
      <c r="AH724" s="56"/>
      <c r="AI724" s="56"/>
      <c r="AJ724" s="56"/>
      <c r="AK724" s="56"/>
      <c r="AL724" s="56"/>
      <c r="AM724" s="56"/>
      <c r="AN724" s="56"/>
    </row>
    <row r="725" spans="1:40" ht="13.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60">
        <v>3</v>
      </c>
      <c r="AA725" s="60" t="s">
        <v>882</v>
      </c>
      <c r="AB725" s="60">
        <v>722</v>
      </c>
      <c r="AC725" s="60" t="s">
        <v>1730</v>
      </c>
      <c r="AD725" s="60" t="s">
        <v>1732</v>
      </c>
      <c r="AE725" s="60" t="s">
        <v>904</v>
      </c>
      <c r="AF725" s="60">
        <v>276</v>
      </c>
      <c r="AG725" s="60" t="s">
        <v>891</v>
      </c>
      <c r="AH725" s="56"/>
      <c r="AI725" s="56"/>
      <c r="AJ725" s="56"/>
      <c r="AK725" s="56"/>
      <c r="AL725" s="56"/>
      <c r="AM725" s="56"/>
      <c r="AN725" s="56"/>
    </row>
    <row r="726" spans="1:40" ht="13.5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60" t="s">
        <v>876</v>
      </c>
      <c r="AA726" s="60" t="s">
        <v>877</v>
      </c>
      <c r="AB726" s="60">
        <v>723</v>
      </c>
      <c r="AC726" s="60" t="s">
        <v>1733</v>
      </c>
      <c r="AD726" s="60" t="s">
        <v>1734</v>
      </c>
      <c r="AE726" s="60" t="s">
        <v>890</v>
      </c>
      <c r="AF726" s="60">
        <v>2772</v>
      </c>
      <c r="AG726" s="60" t="s">
        <v>896</v>
      </c>
      <c r="AH726" s="56"/>
      <c r="AI726" s="56"/>
      <c r="AJ726" s="56"/>
      <c r="AK726" s="56"/>
      <c r="AL726" s="56"/>
      <c r="AM726" s="56"/>
      <c r="AN726" s="56"/>
    </row>
    <row r="727" spans="1:40" ht="13.5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60" t="s">
        <v>876</v>
      </c>
      <c r="AA727" s="60" t="s">
        <v>877</v>
      </c>
      <c r="AB727" s="60">
        <v>724</v>
      </c>
      <c r="AC727" s="60" t="s">
        <v>1733</v>
      </c>
      <c r="AD727" s="60" t="s">
        <v>1735</v>
      </c>
      <c r="AE727" s="60" t="s">
        <v>890</v>
      </c>
      <c r="AF727" s="60">
        <v>3603</v>
      </c>
      <c r="AG727" s="60" t="s">
        <v>896</v>
      </c>
      <c r="AH727" s="56"/>
      <c r="AI727" s="56"/>
      <c r="AJ727" s="56"/>
      <c r="AK727" s="56"/>
      <c r="AL727" s="56"/>
      <c r="AM727" s="56"/>
      <c r="AN727" s="56"/>
    </row>
    <row r="728" spans="1:40" ht="13.5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60" t="s">
        <v>876</v>
      </c>
      <c r="AA728" s="60" t="s">
        <v>877</v>
      </c>
      <c r="AB728" s="60">
        <v>725</v>
      </c>
      <c r="AC728" s="60" t="s">
        <v>1736</v>
      </c>
      <c r="AD728" s="60" t="s">
        <v>1737</v>
      </c>
      <c r="AE728" s="60" t="s">
        <v>916</v>
      </c>
      <c r="AF728" s="60">
        <v>2360</v>
      </c>
      <c r="AG728" s="60" t="s">
        <v>901</v>
      </c>
      <c r="AH728" s="56"/>
      <c r="AI728" s="56"/>
      <c r="AJ728" s="56"/>
      <c r="AK728" s="56"/>
      <c r="AL728" s="56"/>
      <c r="AM728" s="56"/>
      <c r="AN728" s="56"/>
    </row>
    <row r="729" spans="1:40" ht="13.5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60" t="s">
        <v>876</v>
      </c>
      <c r="AA729" s="60" t="s">
        <v>877</v>
      </c>
      <c r="AB729" s="60">
        <v>726</v>
      </c>
      <c r="AC729" s="60" t="s">
        <v>1738</v>
      </c>
      <c r="AD729" s="60" t="s">
        <v>1739</v>
      </c>
      <c r="AE729" s="60" t="s">
        <v>916</v>
      </c>
      <c r="AF729" s="60">
        <v>4960</v>
      </c>
      <c r="AG729" s="60" t="s">
        <v>901</v>
      </c>
      <c r="AH729" s="56"/>
      <c r="AI729" s="56"/>
      <c r="AJ729" s="56"/>
      <c r="AK729" s="56"/>
      <c r="AL729" s="56"/>
      <c r="AM729" s="56"/>
      <c r="AN729" s="56"/>
    </row>
    <row r="730" spans="1:40" ht="13.5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60" t="s">
        <v>964</v>
      </c>
      <c r="AA730" s="60" t="s">
        <v>965</v>
      </c>
      <c r="AB730" s="60">
        <v>727</v>
      </c>
      <c r="AC730" s="60" t="s">
        <v>1740</v>
      </c>
      <c r="AD730" s="60" t="s">
        <v>1741</v>
      </c>
      <c r="AE730" s="60" t="s">
        <v>890</v>
      </c>
      <c r="AF730" s="60">
        <v>6195</v>
      </c>
      <c r="AG730" s="60" t="s">
        <v>901</v>
      </c>
      <c r="AH730" s="56"/>
      <c r="AI730" s="56"/>
      <c r="AJ730" s="56"/>
      <c r="AK730" s="56"/>
      <c r="AL730" s="56"/>
      <c r="AM730" s="56"/>
      <c r="AN730" s="56"/>
    </row>
    <row r="731" spans="1:40" ht="13.5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60" t="s">
        <v>964</v>
      </c>
      <c r="AA731" s="60" t="s">
        <v>965</v>
      </c>
      <c r="AB731" s="60">
        <v>728</v>
      </c>
      <c r="AC731" s="60" t="s">
        <v>1740</v>
      </c>
      <c r="AD731" s="60" t="s">
        <v>1742</v>
      </c>
      <c r="AE731" s="60" t="s">
        <v>1081</v>
      </c>
      <c r="AF731" s="60">
        <v>6195</v>
      </c>
      <c r="AG731" s="60" t="s">
        <v>901</v>
      </c>
      <c r="AH731" s="56"/>
      <c r="AI731" s="56"/>
      <c r="AJ731" s="56"/>
      <c r="AK731" s="56"/>
      <c r="AL731" s="56"/>
      <c r="AM731" s="56"/>
      <c r="AN731" s="56"/>
    </row>
    <row r="732" spans="1:40" ht="13.5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60" t="s">
        <v>964</v>
      </c>
      <c r="AA732" s="60" t="s">
        <v>965</v>
      </c>
      <c r="AB732" s="60">
        <v>729</v>
      </c>
      <c r="AC732" s="60" t="s">
        <v>1740</v>
      </c>
      <c r="AD732" s="60" t="s">
        <v>1743</v>
      </c>
      <c r="AE732" s="60" t="s">
        <v>1081</v>
      </c>
      <c r="AF732" s="60">
        <v>6195</v>
      </c>
      <c r="AG732" s="60" t="s">
        <v>901</v>
      </c>
      <c r="AH732" s="56"/>
      <c r="AI732" s="56"/>
      <c r="AJ732" s="56"/>
      <c r="AK732" s="56"/>
      <c r="AL732" s="56"/>
      <c r="AM732" s="56"/>
      <c r="AN732" s="56"/>
    </row>
    <row r="733" spans="1:40" ht="13.5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60" t="s">
        <v>964</v>
      </c>
      <c r="AA733" s="60" t="s">
        <v>965</v>
      </c>
      <c r="AB733" s="60">
        <v>730</v>
      </c>
      <c r="AC733" s="60" t="s">
        <v>1744</v>
      </c>
      <c r="AD733" s="60" t="s">
        <v>1745</v>
      </c>
      <c r="AE733" s="60" t="s">
        <v>1081</v>
      </c>
      <c r="AF733" s="60">
        <v>14595</v>
      </c>
      <c r="AG733" s="60" t="s">
        <v>901</v>
      </c>
      <c r="AH733" s="56"/>
      <c r="AI733" s="56"/>
      <c r="AJ733" s="56"/>
      <c r="AK733" s="56"/>
      <c r="AL733" s="56"/>
      <c r="AM733" s="56"/>
      <c r="AN733" s="56"/>
    </row>
    <row r="734" spans="1:40" ht="13.5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60" t="s">
        <v>964</v>
      </c>
      <c r="AA734" s="60" t="s">
        <v>965</v>
      </c>
      <c r="AB734" s="60">
        <v>731</v>
      </c>
      <c r="AC734" s="60" t="s">
        <v>1744</v>
      </c>
      <c r="AD734" s="60" t="s">
        <v>1746</v>
      </c>
      <c r="AE734" s="60" t="s">
        <v>890</v>
      </c>
      <c r="AF734" s="60">
        <v>14595</v>
      </c>
      <c r="AG734" s="60" t="s">
        <v>901</v>
      </c>
      <c r="AH734" s="56"/>
      <c r="AI734" s="56"/>
      <c r="AJ734" s="56"/>
      <c r="AK734" s="56"/>
      <c r="AL734" s="56"/>
      <c r="AM734" s="56"/>
      <c r="AN734" s="56"/>
    </row>
    <row r="735" spans="1:40" ht="13.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60" t="s">
        <v>964</v>
      </c>
      <c r="AA735" s="60" t="s">
        <v>965</v>
      </c>
      <c r="AB735" s="60">
        <v>732</v>
      </c>
      <c r="AC735" s="60" t="s">
        <v>1744</v>
      </c>
      <c r="AD735" s="60" t="s">
        <v>1747</v>
      </c>
      <c r="AE735" s="60" t="s">
        <v>890</v>
      </c>
      <c r="AF735" s="60">
        <v>14595</v>
      </c>
      <c r="AG735" s="60" t="s">
        <v>901</v>
      </c>
      <c r="AH735" s="56"/>
      <c r="AI735" s="56"/>
      <c r="AJ735" s="56"/>
      <c r="AK735" s="56"/>
      <c r="AL735" s="56"/>
      <c r="AM735" s="56"/>
      <c r="AN735" s="56"/>
    </row>
    <row r="736" spans="1:40" ht="13.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60" t="s">
        <v>964</v>
      </c>
      <c r="AA736" s="60" t="s">
        <v>965</v>
      </c>
      <c r="AB736" s="60">
        <v>733</v>
      </c>
      <c r="AC736" s="60" t="s">
        <v>1748</v>
      </c>
      <c r="AD736" s="60" t="s">
        <v>1749</v>
      </c>
      <c r="AE736" s="60" t="s">
        <v>1081</v>
      </c>
      <c r="AF736" s="60">
        <v>6090</v>
      </c>
      <c r="AG736" s="60" t="s">
        <v>901</v>
      </c>
      <c r="AH736" s="56"/>
      <c r="AI736" s="56"/>
      <c r="AJ736" s="56"/>
      <c r="AK736" s="56"/>
      <c r="AL736" s="56"/>
      <c r="AM736" s="56"/>
      <c r="AN736" s="56"/>
    </row>
    <row r="737" spans="1:40" ht="13.5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60" t="s">
        <v>964</v>
      </c>
      <c r="AA737" s="60" t="s">
        <v>965</v>
      </c>
      <c r="AB737" s="60">
        <v>734</v>
      </c>
      <c r="AC737" s="60" t="s">
        <v>1750</v>
      </c>
      <c r="AD737" s="60" t="s">
        <v>1751</v>
      </c>
      <c r="AE737" s="60" t="s">
        <v>1081</v>
      </c>
      <c r="AF737" s="60">
        <v>13020</v>
      </c>
      <c r="AG737" s="60" t="s">
        <v>901</v>
      </c>
      <c r="AH737" s="56"/>
      <c r="AI737" s="56"/>
      <c r="AJ737" s="56"/>
      <c r="AK737" s="56"/>
      <c r="AL737" s="56"/>
      <c r="AM737" s="56"/>
      <c r="AN737" s="56"/>
    </row>
    <row r="738" spans="1:40" ht="13.5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60" t="s">
        <v>964</v>
      </c>
      <c r="AA738" s="60" t="s">
        <v>965</v>
      </c>
      <c r="AB738" s="60">
        <v>735</v>
      </c>
      <c r="AC738" s="60" t="s">
        <v>1750</v>
      </c>
      <c r="AD738" s="60" t="s">
        <v>1752</v>
      </c>
      <c r="AE738" s="60" t="s">
        <v>1081</v>
      </c>
      <c r="AF738" s="60">
        <v>11970</v>
      </c>
      <c r="AG738" s="60" t="s">
        <v>901</v>
      </c>
      <c r="AH738" s="56"/>
      <c r="AI738" s="56"/>
      <c r="AJ738" s="56"/>
      <c r="AK738" s="56"/>
      <c r="AL738" s="56"/>
      <c r="AM738" s="56"/>
      <c r="AN738" s="56"/>
    </row>
    <row r="739" spans="1:40" ht="13.5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60" t="s">
        <v>964</v>
      </c>
      <c r="AA739" s="60" t="s">
        <v>965</v>
      </c>
      <c r="AB739" s="60">
        <v>736</v>
      </c>
      <c r="AC739" s="60" t="s">
        <v>1753</v>
      </c>
      <c r="AD739" s="60" t="s">
        <v>1749</v>
      </c>
      <c r="AE739" s="60" t="s">
        <v>1081</v>
      </c>
      <c r="AF739" s="60">
        <v>6090</v>
      </c>
      <c r="AG739" s="60" t="s">
        <v>901</v>
      </c>
      <c r="AH739" s="56"/>
      <c r="AI739" s="56"/>
      <c r="AJ739" s="56"/>
      <c r="AK739" s="56"/>
      <c r="AL739" s="56"/>
      <c r="AM739" s="56"/>
      <c r="AN739" s="56"/>
    </row>
    <row r="740" spans="1:40" ht="13.5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60">
        <v>7</v>
      </c>
      <c r="AA740" s="60" t="s">
        <v>887</v>
      </c>
      <c r="AB740" s="60">
        <v>737</v>
      </c>
      <c r="AC740" s="60" t="s">
        <v>1754</v>
      </c>
      <c r="AD740" s="60" t="s">
        <v>1755</v>
      </c>
      <c r="AE740" s="60" t="s">
        <v>890</v>
      </c>
      <c r="AF740" s="60">
        <v>110</v>
      </c>
      <c r="AG740" s="60" t="s">
        <v>931</v>
      </c>
      <c r="AH740" s="56"/>
      <c r="AI740" s="56"/>
      <c r="AJ740" s="56"/>
      <c r="AK740" s="56"/>
      <c r="AL740" s="56"/>
      <c r="AM740" s="56"/>
      <c r="AN740" s="56"/>
    </row>
    <row r="741" spans="1:40" ht="13.5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60">
        <v>7</v>
      </c>
      <c r="AA741" s="60" t="s">
        <v>887</v>
      </c>
      <c r="AB741" s="60">
        <v>738</v>
      </c>
      <c r="AC741" s="60" t="s">
        <v>1754</v>
      </c>
      <c r="AD741" s="60" t="s">
        <v>1756</v>
      </c>
      <c r="AE741" s="60" t="s">
        <v>890</v>
      </c>
      <c r="AF741" s="60">
        <v>110</v>
      </c>
      <c r="AG741" s="60" t="s">
        <v>931</v>
      </c>
      <c r="AH741" s="56"/>
      <c r="AI741" s="56"/>
      <c r="AJ741" s="56"/>
      <c r="AK741" s="56"/>
      <c r="AL741" s="56"/>
      <c r="AM741" s="56"/>
      <c r="AN741" s="56"/>
    </row>
    <row r="742" spans="1:40" ht="13.5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60">
        <v>6</v>
      </c>
      <c r="AA742" s="60" t="s">
        <v>887</v>
      </c>
      <c r="AB742" s="60">
        <v>739</v>
      </c>
      <c r="AC742" s="60" t="s">
        <v>1757</v>
      </c>
      <c r="AD742" s="60"/>
      <c r="AE742" s="60" t="s">
        <v>443</v>
      </c>
      <c r="AF742" s="60">
        <v>200</v>
      </c>
      <c r="AG742" s="60" t="s">
        <v>919</v>
      </c>
      <c r="AH742" s="56"/>
      <c r="AI742" s="56"/>
      <c r="AJ742" s="56"/>
      <c r="AK742" s="56"/>
      <c r="AL742" s="56"/>
      <c r="AM742" s="56"/>
      <c r="AN742" s="56"/>
    </row>
    <row r="743" spans="1:40" ht="13.5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60" t="s">
        <v>905</v>
      </c>
      <c r="AA743" s="60" t="s">
        <v>877</v>
      </c>
      <c r="AB743" s="60">
        <v>740</v>
      </c>
      <c r="AC743" s="60" t="s">
        <v>1758</v>
      </c>
      <c r="AD743" s="60" t="s">
        <v>1759</v>
      </c>
      <c r="AE743" s="60" t="s">
        <v>904</v>
      </c>
      <c r="AF743" s="60">
        <v>250</v>
      </c>
      <c r="AG743" s="60" t="s">
        <v>901</v>
      </c>
      <c r="AH743" s="56"/>
      <c r="AI743" s="56"/>
      <c r="AJ743" s="56"/>
      <c r="AK743" s="56"/>
      <c r="AL743" s="56"/>
      <c r="AM743" s="56"/>
      <c r="AN743" s="56"/>
    </row>
    <row r="744" spans="1:40" ht="13.5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60" t="s">
        <v>905</v>
      </c>
      <c r="AA744" s="60" t="s">
        <v>877</v>
      </c>
      <c r="AB744" s="60">
        <v>741</v>
      </c>
      <c r="AC744" s="60" t="s">
        <v>1758</v>
      </c>
      <c r="AD744" s="60" t="s">
        <v>1760</v>
      </c>
      <c r="AE744" s="60" t="s">
        <v>904</v>
      </c>
      <c r="AF744" s="60">
        <v>140</v>
      </c>
      <c r="AG744" s="60" t="s">
        <v>901</v>
      </c>
      <c r="AH744" s="56"/>
      <c r="AI744" s="56"/>
      <c r="AJ744" s="56"/>
      <c r="AK744" s="56"/>
      <c r="AL744" s="56"/>
      <c r="AM744" s="56"/>
      <c r="AN744" s="56"/>
    </row>
    <row r="745" spans="1:40" ht="13.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60">
        <v>7</v>
      </c>
      <c r="AA745" s="60" t="s">
        <v>887</v>
      </c>
      <c r="AB745" s="60">
        <v>742</v>
      </c>
      <c r="AC745" s="60" t="s">
        <v>1761</v>
      </c>
      <c r="AD745" s="60" t="s">
        <v>933</v>
      </c>
      <c r="AE745" s="60" t="s">
        <v>904</v>
      </c>
      <c r="AF745" s="60">
        <v>1730</v>
      </c>
      <c r="AG745" s="60" t="s">
        <v>931</v>
      </c>
      <c r="AH745" s="56"/>
      <c r="AI745" s="56"/>
      <c r="AJ745" s="56"/>
      <c r="AK745" s="56"/>
      <c r="AL745" s="56"/>
      <c r="AM745" s="56"/>
      <c r="AN745" s="56"/>
    </row>
    <row r="746" spans="1:40" ht="13.5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60">
        <v>1</v>
      </c>
      <c r="AA746" s="60" t="s">
        <v>877</v>
      </c>
      <c r="AB746" s="60">
        <v>743</v>
      </c>
      <c r="AC746" s="60" t="s">
        <v>1762</v>
      </c>
      <c r="AD746" s="60" t="s">
        <v>1763</v>
      </c>
      <c r="AE746" s="60" t="s">
        <v>363</v>
      </c>
      <c r="AF746" s="60">
        <v>150</v>
      </c>
      <c r="AG746" s="60" t="s">
        <v>901</v>
      </c>
      <c r="AH746" s="56"/>
      <c r="AI746" s="56"/>
      <c r="AJ746" s="56"/>
      <c r="AK746" s="56"/>
      <c r="AL746" s="56"/>
      <c r="AM746" s="56"/>
      <c r="AN746" s="56"/>
    </row>
    <row r="747" spans="1:40" ht="13.5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60">
        <v>1</v>
      </c>
      <c r="AA747" s="60" t="s">
        <v>877</v>
      </c>
      <c r="AB747" s="60">
        <v>744</v>
      </c>
      <c r="AC747" s="60" t="s">
        <v>1762</v>
      </c>
      <c r="AD747" s="60" t="s">
        <v>1764</v>
      </c>
      <c r="AE747" s="60" t="s">
        <v>363</v>
      </c>
      <c r="AF747" s="60">
        <v>85</v>
      </c>
      <c r="AG747" s="60" t="s">
        <v>901</v>
      </c>
      <c r="AH747" s="56"/>
      <c r="AI747" s="56"/>
      <c r="AJ747" s="56"/>
      <c r="AK747" s="56"/>
      <c r="AL747" s="56"/>
      <c r="AM747" s="56"/>
      <c r="AN747" s="56"/>
    </row>
    <row r="748" spans="1:40" ht="13.5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60" t="s">
        <v>876</v>
      </c>
      <c r="AA748" s="60" t="s">
        <v>877</v>
      </c>
      <c r="AB748" s="60">
        <v>745</v>
      </c>
      <c r="AC748" s="60" t="s">
        <v>1765</v>
      </c>
      <c r="AD748" s="60" t="s">
        <v>1766</v>
      </c>
      <c r="AE748" s="60" t="s">
        <v>108</v>
      </c>
      <c r="AF748" s="60">
        <v>1878</v>
      </c>
      <c r="AG748" s="60" t="s">
        <v>896</v>
      </c>
      <c r="AH748" s="56"/>
      <c r="AI748" s="56"/>
      <c r="AJ748" s="56"/>
      <c r="AK748" s="56"/>
      <c r="AL748" s="56"/>
      <c r="AM748" s="56"/>
      <c r="AN748" s="56"/>
    </row>
    <row r="749" spans="1:40" ht="13.5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60">
        <v>7</v>
      </c>
      <c r="AA749" s="60" t="s">
        <v>887</v>
      </c>
      <c r="AB749" s="60">
        <v>746</v>
      </c>
      <c r="AC749" s="60" t="s">
        <v>1767</v>
      </c>
      <c r="AD749" s="60" t="s">
        <v>1768</v>
      </c>
      <c r="AE749" s="60" t="s">
        <v>904</v>
      </c>
      <c r="AF749" s="60">
        <v>630</v>
      </c>
      <c r="AG749" s="60" t="s">
        <v>931</v>
      </c>
      <c r="AH749" s="56"/>
      <c r="AI749" s="56"/>
      <c r="AJ749" s="56"/>
      <c r="AK749" s="56"/>
      <c r="AL749" s="56"/>
      <c r="AM749" s="56"/>
      <c r="AN749" s="56"/>
    </row>
    <row r="750" spans="1:40" ht="13.5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60">
        <v>6</v>
      </c>
      <c r="AA750" s="60" t="s">
        <v>887</v>
      </c>
      <c r="AB750" s="60">
        <v>747</v>
      </c>
      <c r="AC750" s="60" t="s">
        <v>1769</v>
      </c>
      <c r="AD750" s="60"/>
      <c r="AE750" s="60" t="s">
        <v>1770</v>
      </c>
      <c r="AF750" s="60">
        <v>800</v>
      </c>
      <c r="AG750" s="60" t="s">
        <v>919</v>
      </c>
      <c r="AH750" s="56"/>
      <c r="AI750" s="56"/>
      <c r="AJ750" s="56"/>
      <c r="AK750" s="56"/>
      <c r="AL750" s="56"/>
      <c r="AM750" s="56"/>
      <c r="AN750" s="56"/>
    </row>
    <row r="751" spans="1:40" ht="13.5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60">
        <v>1</v>
      </c>
      <c r="AA751" s="60" t="s">
        <v>877</v>
      </c>
      <c r="AB751" s="60">
        <v>748</v>
      </c>
      <c r="AC751" s="60" t="s">
        <v>1771</v>
      </c>
      <c r="AD751" s="60" t="s">
        <v>1772</v>
      </c>
      <c r="AE751" s="60" t="s">
        <v>158</v>
      </c>
      <c r="AF751" s="60">
        <v>3500</v>
      </c>
      <c r="AG751" s="60" t="s">
        <v>901</v>
      </c>
      <c r="AH751" s="56"/>
      <c r="AI751" s="56"/>
      <c r="AJ751" s="56"/>
      <c r="AK751" s="56"/>
      <c r="AL751" s="56"/>
      <c r="AM751" s="56"/>
      <c r="AN751" s="56"/>
    </row>
    <row r="752" spans="1:40" ht="13.5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60">
        <v>6</v>
      </c>
      <c r="AA752" s="60" t="s">
        <v>887</v>
      </c>
      <c r="AB752" s="60">
        <v>749</v>
      </c>
      <c r="AC752" s="60" t="s">
        <v>1773</v>
      </c>
      <c r="AD752" s="60" t="s">
        <v>1774</v>
      </c>
      <c r="AE752" s="60" t="s">
        <v>1259</v>
      </c>
      <c r="AF752" s="60">
        <v>202</v>
      </c>
      <c r="AG752" s="60" t="s">
        <v>913</v>
      </c>
      <c r="AH752" s="56"/>
      <c r="AI752" s="56"/>
      <c r="AJ752" s="56"/>
      <c r="AK752" s="56"/>
      <c r="AL752" s="56"/>
      <c r="AM752" s="56"/>
      <c r="AN752" s="56"/>
    </row>
    <row r="753" spans="1:40" ht="13.5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60">
        <v>6</v>
      </c>
      <c r="AA753" s="60" t="s">
        <v>887</v>
      </c>
      <c r="AB753" s="60">
        <v>750</v>
      </c>
      <c r="AC753" s="60" t="s">
        <v>1775</v>
      </c>
      <c r="AD753" s="60" t="s">
        <v>1777</v>
      </c>
      <c r="AE753" s="60" t="s">
        <v>904</v>
      </c>
      <c r="AF753" s="60">
        <v>650</v>
      </c>
      <c r="AG753" s="60" t="s">
        <v>919</v>
      </c>
      <c r="AH753" s="56"/>
      <c r="AI753" s="56"/>
      <c r="AJ753" s="56"/>
      <c r="AK753" s="56"/>
      <c r="AL753" s="56"/>
      <c r="AM753" s="56"/>
      <c r="AN753" s="56"/>
    </row>
    <row r="754" spans="1:40" ht="13.5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60">
        <v>7</v>
      </c>
      <c r="AA754" s="60" t="s">
        <v>887</v>
      </c>
      <c r="AB754" s="60">
        <v>751</v>
      </c>
      <c r="AC754" s="60" t="s">
        <v>1778</v>
      </c>
      <c r="AD754" s="60" t="s">
        <v>1779</v>
      </c>
      <c r="AE754" s="60" t="s">
        <v>443</v>
      </c>
      <c r="AF754" s="60">
        <v>530</v>
      </c>
      <c r="AG754" s="60" t="s">
        <v>931</v>
      </c>
      <c r="AH754" s="56"/>
      <c r="AI754" s="56"/>
      <c r="AJ754" s="56"/>
      <c r="AK754" s="56"/>
      <c r="AL754" s="56"/>
      <c r="AM754" s="56"/>
      <c r="AN754" s="56"/>
    </row>
    <row r="755" spans="1:40" ht="13.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60">
        <v>7</v>
      </c>
      <c r="AA755" s="60" t="s">
        <v>887</v>
      </c>
      <c r="AB755" s="60">
        <v>752</v>
      </c>
      <c r="AC755" s="60" t="s">
        <v>1778</v>
      </c>
      <c r="AD755" s="60" t="s">
        <v>1780</v>
      </c>
      <c r="AE755" s="60" t="s">
        <v>443</v>
      </c>
      <c r="AF755" s="60">
        <v>460</v>
      </c>
      <c r="AG755" s="60" t="s">
        <v>931</v>
      </c>
      <c r="AH755" s="56"/>
      <c r="AI755" s="56"/>
      <c r="AJ755" s="56"/>
      <c r="AK755" s="56"/>
      <c r="AL755" s="56"/>
      <c r="AM755" s="56"/>
      <c r="AN755" s="56"/>
    </row>
    <row r="756" spans="1:40" ht="13.5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60" t="s">
        <v>876</v>
      </c>
      <c r="AA756" s="60" t="s">
        <v>877</v>
      </c>
      <c r="AB756" s="60">
        <v>753</v>
      </c>
      <c r="AC756" s="60" t="s">
        <v>1781</v>
      </c>
      <c r="AD756" s="60" t="s">
        <v>1782</v>
      </c>
      <c r="AE756" s="60" t="s">
        <v>904</v>
      </c>
      <c r="AF756" s="60">
        <v>113</v>
      </c>
      <c r="AG756" s="60" t="s">
        <v>896</v>
      </c>
      <c r="AH756" s="56"/>
      <c r="AI756" s="56"/>
      <c r="AJ756" s="56"/>
      <c r="AK756" s="56"/>
      <c r="AL756" s="56"/>
      <c r="AM756" s="56"/>
      <c r="AN756" s="56"/>
    </row>
    <row r="757" spans="1:40" ht="13.5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60" t="s">
        <v>905</v>
      </c>
      <c r="AA757" s="60" t="s">
        <v>877</v>
      </c>
      <c r="AB757" s="60">
        <v>754</v>
      </c>
      <c r="AC757" s="60" t="s">
        <v>1783</v>
      </c>
      <c r="AD757" s="60" t="s">
        <v>1784</v>
      </c>
      <c r="AE757" s="60" t="s">
        <v>1785</v>
      </c>
      <c r="AF757" s="60">
        <v>210</v>
      </c>
      <c r="AG757" s="60" t="s">
        <v>891</v>
      </c>
      <c r="AH757" s="56"/>
      <c r="AI757" s="56"/>
      <c r="AJ757" s="56"/>
      <c r="AK757" s="56"/>
      <c r="AL757" s="56"/>
      <c r="AM757" s="56"/>
      <c r="AN757" s="56"/>
    </row>
    <row r="758" spans="1:40" ht="13.5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60">
        <v>3</v>
      </c>
      <c r="AA758" s="60" t="s">
        <v>882</v>
      </c>
      <c r="AB758" s="60">
        <v>755</v>
      </c>
      <c r="AC758" s="60" t="s">
        <v>1786</v>
      </c>
      <c r="AD758" s="60" t="s">
        <v>1829</v>
      </c>
      <c r="AE758" s="60" t="s">
        <v>127</v>
      </c>
      <c r="AF758" s="60">
        <v>10330</v>
      </c>
      <c r="AG758" s="60" t="s">
        <v>886</v>
      </c>
      <c r="AH758" s="56"/>
      <c r="AI758" s="56"/>
      <c r="AJ758" s="56"/>
      <c r="AK758" s="56"/>
      <c r="AL758" s="56"/>
      <c r="AM758" s="56"/>
      <c r="AN758" s="56"/>
    </row>
    <row r="759" spans="1:40" ht="13.5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60">
        <v>3</v>
      </c>
      <c r="AA759" s="60" t="s">
        <v>882</v>
      </c>
      <c r="AB759" s="60">
        <v>756</v>
      </c>
      <c r="AC759" s="60" t="s">
        <v>1786</v>
      </c>
      <c r="AD759" s="60" t="s">
        <v>1830</v>
      </c>
      <c r="AE759" s="60" t="s">
        <v>127</v>
      </c>
      <c r="AF759" s="60">
        <v>11100</v>
      </c>
      <c r="AG759" s="60" t="s">
        <v>891</v>
      </c>
      <c r="AH759" s="56"/>
      <c r="AI759" s="56"/>
      <c r="AJ759" s="56"/>
      <c r="AK759" s="56"/>
      <c r="AL759" s="56"/>
      <c r="AM759" s="56"/>
      <c r="AN759" s="56"/>
    </row>
    <row r="760" spans="1:40" ht="13.5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60">
        <v>3</v>
      </c>
      <c r="AA760" s="60" t="s">
        <v>882</v>
      </c>
      <c r="AB760" s="60">
        <v>757</v>
      </c>
      <c r="AC760" s="60" t="s">
        <v>1786</v>
      </c>
      <c r="AD760" s="60" t="s">
        <v>1831</v>
      </c>
      <c r="AE760" s="60" t="s">
        <v>127</v>
      </c>
      <c r="AF760" s="60">
        <v>8100</v>
      </c>
      <c r="AG760" s="60" t="s">
        <v>886</v>
      </c>
      <c r="AH760" s="56"/>
      <c r="AI760" s="56"/>
      <c r="AJ760" s="56"/>
      <c r="AK760" s="56"/>
      <c r="AL760" s="56"/>
      <c r="AM760" s="56"/>
      <c r="AN760" s="56"/>
    </row>
    <row r="761" spans="1:40" ht="13.5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60">
        <v>7</v>
      </c>
      <c r="AA761" s="60" t="s">
        <v>887</v>
      </c>
      <c r="AB761" s="60">
        <v>758</v>
      </c>
      <c r="AC761" s="60" t="s">
        <v>1832</v>
      </c>
      <c r="AD761" s="60" t="s">
        <v>1833</v>
      </c>
      <c r="AE761" s="60" t="s">
        <v>108</v>
      </c>
      <c r="AF761" s="60">
        <v>700</v>
      </c>
      <c r="AG761" s="60" t="s">
        <v>931</v>
      </c>
      <c r="AH761" s="56"/>
      <c r="AI761" s="56"/>
      <c r="AJ761" s="56"/>
      <c r="AK761" s="56"/>
      <c r="AL761" s="56"/>
      <c r="AM761" s="56"/>
      <c r="AN761" s="56"/>
    </row>
    <row r="762" spans="1:40" ht="13.5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60" t="s">
        <v>964</v>
      </c>
      <c r="AA762" s="60" t="s">
        <v>965</v>
      </c>
      <c r="AB762" s="60">
        <v>759</v>
      </c>
      <c r="AC762" s="60" t="s">
        <v>1834</v>
      </c>
      <c r="AD762" s="60" t="s">
        <v>1835</v>
      </c>
      <c r="AE762" s="60" t="s">
        <v>916</v>
      </c>
      <c r="AF762" s="60">
        <v>1200</v>
      </c>
      <c r="AG762" s="60" t="s">
        <v>1836</v>
      </c>
      <c r="AH762" s="56"/>
      <c r="AI762" s="56"/>
      <c r="AJ762" s="56"/>
      <c r="AK762" s="56"/>
      <c r="AL762" s="56"/>
      <c r="AM762" s="56"/>
      <c r="AN762" s="56"/>
    </row>
    <row r="763" spans="1:40" ht="13.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60" t="s">
        <v>964</v>
      </c>
      <c r="AA763" s="60" t="s">
        <v>965</v>
      </c>
      <c r="AB763" s="60">
        <v>760</v>
      </c>
      <c r="AC763" s="60" t="s">
        <v>1837</v>
      </c>
      <c r="AD763" s="60" t="s">
        <v>1835</v>
      </c>
      <c r="AE763" s="60" t="s">
        <v>916</v>
      </c>
      <c r="AF763" s="60">
        <v>5000</v>
      </c>
      <c r="AG763" s="60" t="s">
        <v>1836</v>
      </c>
      <c r="AH763" s="56"/>
      <c r="AI763" s="56"/>
      <c r="AJ763" s="56"/>
      <c r="AK763" s="56"/>
      <c r="AL763" s="56"/>
      <c r="AM763" s="56"/>
      <c r="AN763" s="56"/>
    </row>
    <row r="764" spans="1:40" ht="13.5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60"/>
      <c r="AA764" s="60"/>
      <c r="AB764" s="60"/>
      <c r="AC764" s="60"/>
      <c r="AD764" s="60"/>
      <c r="AE764" s="60"/>
      <c r="AF764" s="60"/>
      <c r="AG764" s="60"/>
      <c r="AH764" s="56"/>
      <c r="AI764" s="56"/>
      <c r="AJ764" s="56"/>
      <c r="AK764" s="56"/>
      <c r="AL764" s="56"/>
      <c r="AM764" s="56"/>
      <c r="AN764" s="56"/>
    </row>
    <row r="765" spans="1:40" ht="13.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60"/>
      <c r="AA765" s="60"/>
      <c r="AB765" s="60"/>
      <c r="AC765" s="60"/>
      <c r="AD765" s="60"/>
      <c r="AE765" s="60"/>
      <c r="AF765" s="60"/>
      <c r="AG765" s="60"/>
      <c r="AH765" s="56"/>
      <c r="AI765" s="56"/>
      <c r="AJ765" s="56"/>
      <c r="AK765" s="56"/>
      <c r="AL765" s="56"/>
      <c r="AM765" s="56"/>
      <c r="AN765" s="56"/>
    </row>
    <row r="766" spans="1:40" ht="13.5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</row>
    <row r="767" spans="1:40" ht="13.5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</row>
    <row r="768" spans="1:40" ht="13.5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</row>
    <row r="769" spans="1:40" ht="13.5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</row>
    <row r="770" spans="1:40" ht="13.5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</row>
    <row r="771" spans="1:40" ht="13.5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</row>
    <row r="772" spans="1:40" ht="13.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</row>
    <row r="773" spans="1:40" ht="13.5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</row>
    <row r="774" spans="1:40" ht="13.5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</row>
    <row r="775" spans="1:40" ht="13.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</row>
    <row r="776" spans="1:40" ht="13.5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</row>
    <row r="777" spans="1:40" ht="13.5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</row>
    <row r="778" spans="1:40" ht="13.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</row>
    <row r="779" spans="1:40" ht="13.5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</row>
    <row r="780" spans="1:40" ht="13.5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</row>
    <row r="781" spans="1:40" ht="13.5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</row>
    <row r="782" spans="1:40" ht="13.5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</row>
    <row r="783" spans="1:40" ht="13.5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</row>
    <row r="784" spans="1:40" ht="13.5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</row>
    <row r="785" spans="1:40" ht="13.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</row>
    <row r="786" spans="1:40" ht="13.5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</row>
    <row r="787" spans="1:40" ht="13.5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</row>
    <row r="788" spans="1:40" ht="13.5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</row>
    <row r="789" spans="1:40" ht="13.5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</row>
    <row r="790" spans="1:40" ht="13.5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</row>
    <row r="791" spans="1:40" ht="13.5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</row>
    <row r="792" spans="1:40" ht="13.5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</row>
    <row r="793" spans="1:40" ht="13.5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</row>
    <row r="794" spans="1:40" ht="13.5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</row>
    <row r="795" spans="1:40" ht="13.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</row>
    <row r="796" spans="1:40" ht="13.5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</row>
    <row r="797" spans="1:40" ht="13.5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</row>
    <row r="798" spans="1:40" ht="13.5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</row>
    <row r="799" spans="1:40" ht="13.5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</row>
  </sheetData>
  <mergeCells count="1">
    <mergeCell ref="B7:B9"/>
  </mergeCells>
  <dataValidations count="1">
    <dataValidation allowBlank="1" showInputMessage="1" showErrorMessage="1" imeMode="halfAlpha" sqref="H4:H30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AP42"/>
  <sheetViews>
    <sheetView showGridLines="0" zoomScale="75" zoomScaleNormal="75" workbookViewId="0" topLeftCell="A13">
      <selection activeCell="T29" sqref="T29:V29"/>
    </sheetView>
  </sheetViews>
  <sheetFormatPr defaultColWidth="9.00390625" defaultRowHeight="13.5"/>
  <cols>
    <col min="1" max="2" width="7.625" style="0" customWidth="1"/>
    <col min="3" max="29" width="3.125" style="0" customWidth="1"/>
    <col min="30" max="56" width="3.625" style="0" customWidth="1"/>
  </cols>
  <sheetData>
    <row r="1" spans="1:42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M1" s="331">
        <f>DATEVALUE("平成"&amp;T13&amp;"年"&amp;X13&amp;"月"&amp;AA13&amp;"日")</f>
        <v>40661</v>
      </c>
      <c r="AN1" s="331"/>
      <c r="AO1" s="331"/>
      <c r="AP1" s="331"/>
    </row>
    <row r="2" spans="1:29" ht="19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ht="19.5" customHeight="1"/>
    <row r="4" ht="19.5" customHeight="1"/>
    <row r="5" spans="1:29" ht="29.25" customHeight="1">
      <c r="A5" s="26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63" t="s">
        <v>1114</v>
      </c>
      <c r="P5" s="364"/>
      <c r="Q5" s="364"/>
      <c r="R5" s="364"/>
      <c r="S5" s="365"/>
      <c r="T5" s="84"/>
      <c r="U5" s="366" t="str">
        <f>データ!C5</f>
        <v>西小学校</v>
      </c>
      <c r="V5" s="366"/>
      <c r="W5" s="366"/>
      <c r="X5" s="366"/>
      <c r="Y5" s="366"/>
      <c r="Z5" s="366"/>
      <c r="AA5" s="366"/>
      <c r="AB5" s="366"/>
      <c r="AC5" s="85"/>
    </row>
    <row r="6" spans="1:29" ht="19.5" customHeight="1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383" t="s">
        <v>701</v>
      </c>
      <c r="P6" s="370"/>
      <c r="Q6" s="178"/>
      <c r="R6" s="86"/>
      <c r="S6" s="86"/>
      <c r="T6" s="383" t="s">
        <v>702</v>
      </c>
      <c r="U6" s="370"/>
      <c r="V6" s="78"/>
      <c r="W6" s="86"/>
      <c r="X6" s="79"/>
      <c r="Y6" s="375" t="s">
        <v>1093</v>
      </c>
      <c r="Z6" s="377"/>
      <c r="AA6" s="86"/>
      <c r="AB6" s="86"/>
      <c r="AC6" s="79"/>
    </row>
    <row r="7" spans="1:29" ht="19.5" customHeight="1">
      <c r="A7" s="26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71"/>
      <c r="P7" s="372"/>
      <c r="Q7" s="70"/>
      <c r="R7" s="87"/>
      <c r="S7" s="87"/>
      <c r="T7" s="371"/>
      <c r="U7" s="372"/>
      <c r="V7" s="80"/>
      <c r="W7" s="87"/>
      <c r="X7" s="81"/>
      <c r="Y7" s="360"/>
      <c r="Z7" s="362"/>
      <c r="AA7" s="87"/>
      <c r="AB7" s="87"/>
      <c r="AC7" s="81"/>
    </row>
    <row r="8" spans="1:29" ht="19.5" customHeight="1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373"/>
      <c r="P8" s="374"/>
      <c r="Q8" s="183"/>
      <c r="R8" s="182"/>
      <c r="S8" s="182"/>
      <c r="T8" s="373"/>
      <c r="U8" s="374"/>
      <c r="V8" s="82"/>
      <c r="W8" s="182"/>
      <c r="X8" s="83"/>
      <c r="Y8" s="378"/>
      <c r="Z8" s="353"/>
      <c r="AA8" s="182"/>
      <c r="AB8" s="182"/>
      <c r="AC8" s="83"/>
    </row>
    <row r="9" spans="1:29" ht="19.5" customHeight="1">
      <c r="A9" s="26"/>
      <c r="B9" s="2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39" customHeight="1">
      <c r="A10" s="26"/>
      <c r="B10" s="26"/>
      <c r="E10" s="29"/>
      <c r="F10" s="369" t="s">
        <v>328</v>
      </c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29"/>
      <c r="AB10" s="29"/>
      <c r="AC10" s="29"/>
    </row>
    <row r="11" spans="1:29" ht="19.5" customHeight="1">
      <c r="A11" s="26"/>
      <c r="B11" s="2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9.5" customHeight="1">
      <c r="A12" s="26"/>
      <c r="B12" s="26"/>
      <c r="C12" s="77" t="s">
        <v>1113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9.5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1" t="s">
        <v>1097</v>
      </c>
      <c r="S13" s="31"/>
      <c r="T13" s="368">
        <v>23</v>
      </c>
      <c r="U13" s="368"/>
      <c r="V13" s="31" t="s">
        <v>1111</v>
      </c>
      <c r="X13" s="368">
        <v>4</v>
      </c>
      <c r="Y13" s="368"/>
      <c r="Z13" s="31" t="s">
        <v>1110</v>
      </c>
      <c r="AA13" s="368">
        <v>28</v>
      </c>
      <c r="AB13" s="368"/>
      <c r="AC13" s="184" t="s">
        <v>699</v>
      </c>
    </row>
    <row r="14" spans="1:29" ht="19.5" customHeight="1">
      <c r="A14" s="26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9.5" customHeight="1">
      <c r="A15" s="26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67" t="s">
        <v>1112</v>
      </c>
      <c r="S15" s="367"/>
      <c r="T15" s="343"/>
      <c r="U15" s="31"/>
      <c r="V15" s="367" t="s">
        <v>1095</v>
      </c>
      <c r="W15" s="367"/>
      <c r="X15" s="367"/>
      <c r="Y15" s="367"/>
      <c r="Z15" s="367"/>
      <c r="AA15" s="367"/>
      <c r="AB15" s="185"/>
      <c r="AC15" s="185"/>
    </row>
    <row r="16" spans="1:29" ht="19.5" customHeigh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AB16" s="27"/>
      <c r="AC16" s="27"/>
    </row>
    <row r="17" spans="3:29" ht="19.5" customHeight="1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67" t="s">
        <v>1096</v>
      </c>
      <c r="S17" s="367"/>
      <c r="T17" s="367"/>
      <c r="U17" s="31"/>
      <c r="W17" s="367" t="str">
        <f>データ!C4</f>
        <v>後藤　　崇</v>
      </c>
      <c r="X17" s="367"/>
      <c r="Y17" s="367"/>
      <c r="Z17" s="367"/>
      <c r="AA17" s="367"/>
      <c r="AB17" s="367"/>
      <c r="AC17" s="185" t="s">
        <v>1121</v>
      </c>
    </row>
    <row r="18" spans="3:29" ht="19.5" customHeight="1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3:29" ht="19.5" customHeight="1">
      <c r="C19" s="375" t="s">
        <v>1099</v>
      </c>
      <c r="D19" s="376"/>
      <c r="E19" s="377"/>
      <c r="F19" s="375" t="s">
        <v>1131</v>
      </c>
      <c r="G19" s="376"/>
      <c r="H19" s="377"/>
      <c r="I19" s="375" t="s">
        <v>1100</v>
      </c>
      <c r="J19" s="376"/>
      <c r="K19" s="377"/>
      <c r="L19" s="354" t="s">
        <v>1509</v>
      </c>
      <c r="M19" s="355"/>
      <c r="N19" s="356"/>
      <c r="O19" s="375" t="s">
        <v>1101</v>
      </c>
      <c r="P19" s="376"/>
      <c r="Q19" s="377"/>
      <c r="R19" s="375" t="s">
        <v>1102</v>
      </c>
      <c r="S19" s="376"/>
      <c r="T19" s="377"/>
      <c r="U19" s="348" t="s">
        <v>1094</v>
      </c>
      <c r="V19" s="349"/>
      <c r="W19" s="350"/>
      <c r="X19" s="375" t="s">
        <v>1103</v>
      </c>
      <c r="Y19" s="376"/>
      <c r="Z19" s="377"/>
      <c r="AA19" s="375" t="s">
        <v>1093</v>
      </c>
      <c r="AB19" s="376"/>
      <c r="AC19" s="377"/>
    </row>
    <row r="20" spans="3:29" ht="19.5" customHeight="1">
      <c r="C20" s="378"/>
      <c r="D20" s="352"/>
      <c r="E20" s="353"/>
      <c r="F20" s="378"/>
      <c r="G20" s="352"/>
      <c r="H20" s="353"/>
      <c r="I20" s="378"/>
      <c r="J20" s="352"/>
      <c r="K20" s="353"/>
      <c r="L20" s="357"/>
      <c r="M20" s="358"/>
      <c r="N20" s="359"/>
      <c r="O20" s="378"/>
      <c r="P20" s="352"/>
      <c r="Q20" s="353"/>
      <c r="R20" s="378"/>
      <c r="S20" s="352"/>
      <c r="T20" s="353"/>
      <c r="U20" s="351"/>
      <c r="V20" s="341"/>
      <c r="W20" s="342"/>
      <c r="X20" s="378"/>
      <c r="Y20" s="352"/>
      <c r="Z20" s="353"/>
      <c r="AA20" s="378"/>
      <c r="AB20" s="352"/>
      <c r="AC20" s="353"/>
    </row>
    <row r="21" spans="3:29" ht="19.5" customHeight="1">
      <c r="C21" s="375"/>
      <c r="D21" s="376"/>
      <c r="E21" s="377"/>
      <c r="F21" s="375"/>
      <c r="G21" s="376"/>
      <c r="H21" s="377"/>
      <c r="I21" s="375"/>
      <c r="J21" s="376"/>
      <c r="K21" s="377"/>
      <c r="L21" s="375"/>
      <c r="M21" s="376"/>
      <c r="N21" s="377"/>
      <c r="O21" s="375"/>
      <c r="P21" s="376"/>
      <c r="Q21" s="377"/>
      <c r="R21" s="375"/>
      <c r="S21" s="376"/>
      <c r="T21" s="377"/>
      <c r="U21" s="348"/>
      <c r="V21" s="349"/>
      <c r="W21" s="350"/>
      <c r="X21" s="375"/>
      <c r="Y21" s="376"/>
      <c r="Z21" s="377"/>
      <c r="AA21" s="375"/>
      <c r="AB21" s="376"/>
      <c r="AC21" s="377"/>
    </row>
    <row r="22" spans="3:29" ht="19.5" customHeight="1">
      <c r="C22" s="360"/>
      <c r="D22" s="361"/>
      <c r="E22" s="362"/>
      <c r="F22" s="360"/>
      <c r="G22" s="361"/>
      <c r="H22" s="362"/>
      <c r="I22" s="360"/>
      <c r="J22" s="361"/>
      <c r="K22" s="362"/>
      <c r="L22" s="360"/>
      <c r="M22" s="361"/>
      <c r="N22" s="362"/>
      <c r="O22" s="360"/>
      <c r="P22" s="361"/>
      <c r="Q22" s="362"/>
      <c r="R22" s="360"/>
      <c r="S22" s="361"/>
      <c r="T22" s="362"/>
      <c r="U22" s="332"/>
      <c r="V22" s="333"/>
      <c r="W22" s="334"/>
      <c r="X22" s="360"/>
      <c r="Y22" s="361"/>
      <c r="Z22" s="362"/>
      <c r="AA22" s="360"/>
      <c r="AB22" s="361"/>
      <c r="AC22" s="362"/>
    </row>
    <row r="23" spans="3:29" ht="19.5" customHeight="1">
      <c r="C23" s="378"/>
      <c r="D23" s="352"/>
      <c r="E23" s="353"/>
      <c r="F23" s="378"/>
      <c r="G23" s="352"/>
      <c r="H23" s="353"/>
      <c r="I23" s="378"/>
      <c r="J23" s="352"/>
      <c r="K23" s="353"/>
      <c r="L23" s="378"/>
      <c r="M23" s="352"/>
      <c r="N23" s="353"/>
      <c r="O23" s="378"/>
      <c r="P23" s="352"/>
      <c r="Q23" s="353"/>
      <c r="R23" s="378"/>
      <c r="S23" s="352"/>
      <c r="T23" s="353"/>
      <c r="U23" s="351"/>
      <c r="V23" s="341"/>
      <c r="W23" s="342"/>
      <c r="X23" s="378"/>
      <c r="Y23" s="352"/>
      <c r="Z23" s="353"/>
      <c r="AA23" s="378"/>
      <c r="AB23" s="352"/>
      <c r="AC23" s="353"/>
    </row>
    <row r="24" spans="3:29" ht="19.5" customHeight="1">
      <c r="C24" s="375" t="s">
        <v>1108</v>
      </c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7"/>
      <c r="O24" s="375" t="s">
        <v>1104</v>
      </c>
      <c r="P24" s="376"/>
      <c r="Q24" s="376"/>
      <c r="R24" s="376"/>
      <c r="S24" s="375" t="s">
        <v>1105</v>
      </c>
      <c r="T24" s="376"/>
      <c r="U24" s="376"/>
      <c r="V24" s="376"/>
      <c r="W24" s="377"/>
      <c r="X24" s="375" t="s">
        <v>1106</v>
      </c>
      <c r="Y24" s="376"/>
      <c r="Z24" s="376"/>
      <c r="AA24" s="376"/>
      <c r="AB24" s="376"/>
      <c r="AC24" s="377"/>
    </row>
    <row r="25" spans="3:29" ht="19.5" customHeight="1">
      <c r="C25" s="378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3"/>
      <c r="O25" s="378"/>
      <c r="P25" s="352"/>
      <c r="Q25" s="352"/>
      <c r="R25" s="352"/>
      <c r="S25" s="378"/>
      <c r="T25" s="352"/>
      <c r="U25" s="352"/>
      <c r="V25" s="352"/>
      <c r="W25" s="353"/>
      <c r="X25" s="378"/>
      <c r="Y25" s="352"/>
      <c r="Z25" s="352"/>
      <c r="AA25" s="352"/>
      <c r="AB25" s="352"/>
      <c r="AC25" s="353"/>
    </row>
    <row r="26" spans="3:29" ht="19.5" customHeight="1">
      <c r="C26" s="203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5"/>
      <c r="P26" s="206"/>
      <c r="Q26" s="206"/>
      <c r="R26" s="207"/>
      <c r="S26" s="206"/>
      <c r="T26" s="88"/>
      <c r="U26" s="208"/>
      <c r="V26" s="208"/>
      <c r="W26" s="209" t="s">
        <v>1098</v>
      </c>
      <c r="X26" s="88"/>
      <c r="Y26" s="208"/>
      <c r="Z26" s="208"/>
      <c r="AA26" s="208"/>
      <c r="AB26" s="208"/>
      <c r="AC26" s="209" t="s">
        <v>1098</v>
      </c>
    </row>
    <row r="27" spans="3:29" ht="19.5" customHeight="1">
      <c r="C27" s="210"/>
      <c r="D27" s="345"/>
      <c r="E27" s="345"/>
      <c r="F27" s="345"/>
      <c r="G27" s="345"/>
      <c r="H27" s="345"/>
      <c r="I27" s="345"/>
      <c r="J27" s="345"/>
      <c r="K27" s="345"/>
      <c r="L27" s="345"/>
      <c r="M27" s="211"/>
      <c r="N27" s="211"/>
      <c r="O27" s="212"/>
      <c r="P27" s="346"/>
      <c r="Q27" s="346"/>
      <c r="R27" s="214"/>
      <c r="S27" s="213"/>
      <c r="T27" s="337"/>
      <c r="U27" s="337"/>
      <c r="V27" s="337"/>
      <c r="W27" s="215"/>
      <c r="X27" s="216"/>
      <c r="Y27" s="344"/>
      <c r="Z27" s="344"/>
      <c r="AA27" s="344"/>
      <c r="AB27" s="344"/>
      <c r="AC27" s="91"/>
    </row>
    <row r="28" spans="3:37" ht="19.5" customHeight="1">
      <c r="C28" s="210" t="s">
        <v>1115</v>
      </c>
      <c r="D28" s="345" t="s">
        <v>296</v>
      </c>
      <c r="E28" s="345"/>
      <c r="F28" s="345"/>
      <c r="G28" s="345"/>
      <c r="H28" s="345"/>
      <c r="I28" s="345"/>
      <c r="J28" s="345"/>
      <c r="K28" s="345"/>
      <c r="L28" s="345"/>
      <c r="M28" s="211"/>
      <c r="N28" s="211"/>
      <c r="O28" s="212"/>
      <c r="P28" s="346">
        <v>4</v>
      </c>
      <c r="Q28" s="346"/>
      <c r="R28" s="214"/>
      <c r="S28" s="213"/>
      <c r="T28" s="347">
        <v>960</v>
      </c>
      <c r="U28" s="347"/>
      <c r="V28" s="347"/>
      <c r="W28" s="215"/>
      <c r="X28" s="216"/>
      <c r="Y28" s="344">
        <f>P28*T28</f>
        <v>3840</v>
      </c>
      <c r="Z28" s="344"/>
      <c r="AA28" s="344"/>
      <c r="AB28" s="344"/>
      <c r="AC28" s="217"/>
      <c r="AG28" s="323" t="s">
        <v>1052</v>
      </c>
      <c r="AH28" s="323"/>
      <c r="AI28" s="323"/>
      <c r="AJ28" s="323"/>
      <c r="AK28" s="323"/>
    </row>
    <row r="29" spans="3:41" ht="19.5" customHeight="1">
      <c r="C29" s="218"/>
      <c r="D29" s="330" t="s">
        <v>1053</v>
      </c>
      <c r="E29" s="330"/>
      <c r="F29" s="330"/>
      <c r="G29" s="330"/>
      <c r="H29" s="330"/>
      <c r="I29" s="330"/>
      <c r="J29" s="330"/>
      <c r="K29" s="330"/>
      <c r="L29" s="330"/>
      <c r="M29" s="211"/>
      <c r="N29" s="211"/>
      <c r="O29" s="212"/>
      <c r="P29" s="346"/>
      <c r="Q29" s="346"/>
      <c r="R29" s="214"/>
      <c r="S29" s="213"/>
      <c r="T29" s="336"/>
      <c r="U29" s="336"/>
      <c r="V29" s="336"/>
      <c r="W29" s="219"/>
      <c r="X29" s="220"/>
      <c r="Y29" s="344"/>
      <c r="Z29" s="344"/>
      <c r="AA29" s="344"/>
      <c r="AB29" s="344"/>
      <c r="AC29" s="217"/>
      <c r="AG29" s="324" t="s">
        <v>296</v>
      </c>
      <c r="AH29" s="322"/>
      <c r="AI29" s="322"/>
      <c r="AJ29" s="322"/>
      <c r="AK29" s="322"/>
      <c r="AL29" s="322"/>
      <c r="AM29" s="322"/>
      <c r="AN29" s="322"/>
      <c r="AO29" s="322"/>
    </row>
    <row r="30" spans="3:29" ht="19.5" customHeight="1">
      <c r="C30" s="22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3"/>
      <c r="P30" s="224"/>
      <c r="Q30" s="224"/>
      <c r="R30" s="225"/>
      <c r="S30" s="224"/>
      <c r="T30" s="226"/>
      <c r="U30" s="227" t="s">
        <v>714</v>
      </c>
      <c r="V30" s="227"/>
      <c r="W30" s="227"/>
      <c r="X30" s="228"/>
      <c r="Y30" s="335">
        <f>SUM(Y27:AB29)</f>
        <v>3840</v>
      </c>
      <c r="Z30" s="335"/>
      <c r="AA30" s="335"/>
      <c r="AB30" s="335"/>
      <c r="AC30" s="229"/>
    </row>
    <row r="31" spans="3:42" ht="19.5" customHeight="1">
      <c r="C31" s="383" t="s">
        <v>1119</v>
      </c>
      <c r="D31" s="370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43"/>
      <c r="AG31" s="329" t="s">
        <v>297</v>
      </c>
      <c r="AH31" s="329"/>
      <c r="AI31" s="329"/>
      <c r="AJ31" s="329"/>
      <c r="AK31" s="329"/>
      <c r="AL31" s="329"/>
      <c r="AM31" s="329"/>
      <c r="AN31" s="329"/>
      <c r="AO31" s="329"/>
      <c r="AP31" s="329"/>
    </row>
    <row r="32" spans="3:29" ht="19.5" customHeight="1">
      <c r="C32" s="371"/>
      <c r="D32" s="372"/>
      <c r="F32" s="329" t="s">
        <v>1055</v>
      </c>
      <c r="G32" s="329"/>
      <c r="H32" s="329"/>
      <c r="I32" s="329"/>
      <c r="J32" s="329"/>
      <c r="K32" s="329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44"/>
    </row>
    <row r="33" spans="3:29" ht="19.5" customHeight="1">
      <c r="C33" s="371"/>
      <c r="D33" s="372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44"/>
    </row>
    <row r="34" spans="3:42" ht="19.5" customHeight="1">
      <c r="C34" s="371"/>
      <c r="D34" s="372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44"/>
      <c r="AG34" s="329" t="s">
        <v>329</v>
      </c>
      <c r="AH34" s="329"/>
      <c r="AI34" s="329"/>
      <c r="AJ34" s="329"/>
      <c r="AK34" s="329"/>
      <c r="AL34" s="329"/>
      <c r="AM34" s="329"/>
      <c r="AN34" s="329"/>
      <c r="AO34" s="329"/>
      <c r="AP34" s="329"/>
    </row>
    <row r="35" spans="3:29" ht="19.5" customHeight="1">
      <c r="C35" s="373"/>
      <c r="D35" s="374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45"/>
    </row>
    <row r="36" spans="3:33" ht="19.5" customHeight="1">
      <c r="C36" s="383" t="s">
        <v>1120</v>
      </c>
      <c r="D36" s="370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43"/>
      <c r="AG36" t="s">
        <v>91</v>
      </c>
    </row>
    <row r="37" spans="3:33" ht="19.5" customHeight="1">
      <c r="C37" s="371"/>
      <c r="D37" s="372"/>
      <c r="E37" s="34"/>
      <c r="G37" s="35" t="s">
        <v>1057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44"/>
      <c r="AG37" t="s">
        <v>93</v>
      </c>
    </row>
    <row r="38" spans="3:33" ht="19.5" customHeight="1">
      <c r="C38" s="371"/>
      <c r="D38" s="372"/>
      <c r="G38" s="35"/>
      <c r="H38" s="35" t="s">
        <v>1058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44"/>
      <c r="AG38" t="s">
        <v>92</v>
      </c>
    </row>
    <row r="39" spans="3:29" ht="19.5" customHeight="1">
      <c r="C39" s="371"/>
      <c r="D39" s="372"/>
      <c r="E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44"/>
    </row>
    <row r="40" spans="3:33" ht="19.5" customHeight="1">
      <c r="C40" s="371"/>
      <c r="D40" s="372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44"/>
      <c r="AG40" t="s">
        <v>1054</v>
      </c>
    </row>
    <row r="41" spans="3:33" ht="19.5" customHeight="1">
      <c r="C41" s="373"/>
      <c r="D41" s="374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45"/>
      <c r="AG41" t="s">
        <v>1056</v>
      </c>
    </row>
    <row r="42" ht="15" customHeight="1">
      <c r="S42" s="190" t="s">
        <v>1118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mergeCells count="56">
    <mergeCell ref="AG31:AP31"/>
    <mergeCell ref="AG34:AP34"/>
    <mergeCell ref="AM1:AP1"/>
    <mergeCell ref="R21:T23"/>
    <mergeCell ref="U21:W23"/>
    <mergeCell ref="X21:Z23"/>
    <mergeCell ref="Y30:AB30"/>
    <mergeCell ref="T29:V29"/>
    <mergeCell ref="Y29:AB29"/>
    <mergeCell ref="T27:V27"/>
    <mergeCell ref="C21:E23"/>
    <mergeCell ref="F21:H23"/>
    <mergeCell ref="I21:K23"/>
    <mergeCell ref="L21:N23"/>
    <mergeCell ref="T28:V28"/>
    <mergeCell ref="Y28:AB28"/>
    <mergeCell ref="C31:D35"/>
    <mergeCell ref="C36:D41"/>
    <mergeCell ref="F36:O36"/>
    <mergeCell ref="F40:O40"/>
    <mergeCell ref="F32:K32"/>
    <mergeCell ref="D29:L29"/>
    <mergeCell ref="P29:Q29"/>
    <mergeCell ref="D27:L27"/>
    <mergeCell ref="P27:Q27"/>
    <mergeCell ref="D28:L28"/>
    <mergeCell ref="P28:Q28"/>
    <mergeCell ref="Y27:AB27"/>
    <mergeCell ref="X19:Z20"/>
    <mergeCell ref="AA21:AC23"/>
    <mergeCell ref="AA19:AC20"/>
    <mergeCell ref="X24:AC25"/>
    <mergeCell ref="R19:T20"/>
    <mergeCell ref="U19:W20"/>
    <mergeCell ref="R15:T15"/>
    <mergeCell ref="R17:T17"/>
    <mergeCell ref="O5:S5"/>
    <mergeCell ref="U5:AB5"/>
    <mergeCell ref="V15:AA15"/>
    <mergeCell ref="W17:AB17"/>
    <mergeCell ref="T13:U13"/>
    <mergeCell ref="X13:Y13"/>
    <mergeCell ref="AA13:AB13"/>
    <mergeCell ref="Y6:Z8"/>
    <mergeCell ref="O6:P8"/>
    <mergeCell ref="F10:Z10"/>
    <mergeCell ref="T6:U8"/>
    <mergeCell ref="C24:N25"/>
    <mergeCell ref="O24:R25"/>
    <mergeCell ref="S24:W25"/>
    <mergeCell ref="C19:E20"/>
    <mergeCell ref="F19:H20"/>
    <mergeCell ref="I19:K20"/>
    <mergeCell ref="L19:N20"/>
    <mergeCell ref="O21:Q23"/>
    <mergeCell ref="O19:Q20"/>
  </mergeCells>
  <dataValidations count="1">
    <dataValidation type="list" allowBlank="1" showInputMessage="1" showErrorMessage="1" sqref="D28:L28">
      <formula1>$AG$28:$AG$29</formula1>
    </dataValidation>
  </dataValidations>
  <printOptions/>
  <pageMargins left="0.7874015748031497" right="0.3937007874015748" top="0.7874015748031497" bottom="0.5905511811023623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showGridLines="0" tabSelected="1" workbookViewId="0" topLeftCell="A1">
      <selection activeCell="F26" sqref="F26:V26"/>
    </sheetView>
  </sheetViews>
  <sheetFormatPr defaultColWidth="99.25390625" defaultRowHeight="13.5"/>
  <cols>
    <col min="1" max="1" width="0.37109375" style="524" customWidth="1"/>
    <col min="2" max="2" width="4.875" style="524" customWidth="1"/>
    <col min="3" max="4" width="2.625" style="524" customWidth="1"/>
    <col min="5" max="5" width="0.875" style="524" customWidth="1"/>
    <col min="6" max="6" width="4.375" style="524" customWidth="1"/>
    <col min="7" max="7" width="1.75390625" style="524" customWidth="1"/>
    <col min="8" max="8" width="2.625" style="524" customWidth="1"/>
    <col min="9" max="9" width="3.50390625" style="524" customWidth="1"/>
    <col min="10" max="10" width="7.625" style="524" customWidth="1"/>
    <col min="11" max="11" width="3.50390625" style="524" customWidth="1"/>
    <col min="12" max="13" width="2.625" style="524" customWidth="1"/>
    <col min="14" max="14" width="2.25390625" style="524" customWidth="1"/>
    <col min="15" max="15" width="3.625" style="524" customWidth="1"/>
    <col min="16" max="16" width="2.50390625" style="524" customWidth="1"/>
    <col min="17" max="17" width="2.25390625" style="524" customWidth="1"/>
    <col min="18" max="18" width="2.125" style="524" customWidth="1"/>
    <col min="19" max="19" width="11.875" style="524" customWidth="1"/>
    <col min="20" max="20" width="2.625" style="524" customWidth="1"/>
    <col min="21" max="21" width="4.375" style="524" customWidth="1"/>
    <col min="22" max="22" width="11.375" style="524" customWidth="1"/>
    <col min="23" max="255" width="99.25390625" style="0" customWidth="1"/>
  </cols>
  <sheetData>
    <row r="1" spans="3:22" ht="18.75" customHeight="1" thickBot="1"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</row>
    <row r="2" spans="1:22" ht="13.5" customHeight="1">
      <c r="A2" s="525"/>
      <c r="B2" s="525"/>
      <c r="C2" s="526" t="s">
        <v>188</v>
      </c>
      <c r="D2" s="527"/>
      <c r="E2" s="527"/>
      <c r="F2" s="528"/>
      <c r="G2" s="529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1"/>
      <c r="S2" s="532"/>
      <c r="T2" s="529"/>
      <c r="U2" s="530"/>
      <c r="V2" s="533"/>
    </row>
    <row r="3" spans="1:22" ht="13.5" customHeight="1">
      <c r="A3" s="525"/>
      <c r="B3" s="525"/>
      <c r="C3" s="534" t="s">
        <v>189</v>
      </c>
      <c r="D3" s="535"/>
      <c r="E3" s="535"/>
      <c r="F3" s="536"/>
      <c r="G3" s="537" t="s">
        <v>190</v>
      </c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8"/>
      <c r="S3" s="536" t="s">
        <v>191</v>
      </c>
      <c r="T3" s="537" t="s">
        <v>192</v>
      </c>
      <c r="U3" s="537"/>
      <c r="V3" s="539"/>
    </row>
    <row r="4" spans="1:22" ht="15" customHeight="1">
      <c r="A4" s="525"/>
      <c r="B4" s="525"/>
      <c r="C4" s="540" t="s">
        <v>193</v>
      </c>
      <c r="D4" s="541"/>
      <c r="E4" s="542" t="s">
        <v>194</v>
      </c>
      <c r="F4" s="541"/>
      <c r="G4" s="541"/>
      <c r="H4" s="543"/>
      <c r="I4" s="541" t="s">
        <v>195</v>
      </c>
      <c r="J4" s="541"/>
      <c r="K4" s="542" t="s">
        <v>196</v>
      </c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4"/>
    </row>
    <row r="5" spans="1:22" ht="15" customHeight="1">
      <c r="A5" s="525"/>
      <c r="B5" s="525"/>
      <c r="C5" s="545" t="s">
        <v>197</v>
      </c>
      <c r="D5" s="546"/>
      <c r="E5" s="547"/>
      <c r="F5" s="546"/>
      <c r="G5" s="546"/>
      <c r="H5" s="548"/>
      <c r="I5" s="546" t="s">
        <v>198</v>
      </c>
      <c r="J5" s="546"/>
      <c r="K5" s="549" t="s">
        <v>199</v>
      </c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9"/>
    </row>
    <row r="6" spans="1:22" ht="15" customHeight="1">
      <c r="A6" s="525"/>
      <c r="B6" s="525"/>
      <c r="C6" s="545" t="s">
        <v>200</v>
      </c>
      <c r="D6" s="546"/>
      <c r="E6" s="550" t="s">
        <v>201</v>
      </c>
      <c r="F6" s="546"/>
      <c r="G6" s="546"/>
      <c r="H6" s="548"/>
      <c r="I6" s="551"/>
      <c r="J6" s="546"/>
      <c r="K6" s="549" t="s">
        <v>202</v>
      </c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9"/>
    </row>
    <row r="7" spans="1:22" ht="15" customHeight="1">
      <c r="A7" s="525"/>
      <c r="B7" s="525"/>
      <c r="C7" s="545" t="s">
        <v>203</v>
      </c>
      <c r="D7" s="546"/>
      <c r="E7" s="547"/>
      <c r="F7" s="546"/>
      <c r="G7" s="546"/>
      <c r="H7" s="548"/>
      <c r="I7" s="546"/>
      <c r="J7" s="546"/>
      <c r="K7" s="549" t="s">
        <v>204</v>
      </c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9"/>
    </row>
    <row r="8" spans="1:22" ht="15" customHeight="1">
      <c r="A8" s="525"/>
      <c r="B8" s="525"/>
      <c r="C8" s="545" t="s">
        <v>205</v>
      </c>
      <c r="D8" s="546"/>
      <c r="E8" s="550" t="s">
        <v>206</v>
      </c>
      <c r="F8" s="546"/>
      <c r="G8" s="546"/>
      <c r="H8" s="548"/>
      <c r="I8" s="542" t="s">
        <v>207</v>
      </c>
      <c r="J8" s="541"/>
      <c r="K8" s="549" t="s">
        <v>208</v>
      </c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9"/>
    </row>
    <row r="9" spans="1:22" ht="15" customHeight="1" thickBot="1">
      <c r="A9" s="525"/>
      <c r="B9" s="525"/>
      <c r="C9" s="552" t="s">
        <v>197</v>
      </c>
      <c r="D9" s="553"/>
      <c r="E9" s="554"/>
      <c r="F9" s="553"/>
      <c r="G9" s="553"/>
      <c r="H9" s="555"/>
      <c r="I9" s="556" t="s">
        <v>209</v>
      </c>
      <c r="J9" s="557"/>
      <c r="K9" s="556" t="s">
        <v>210</v>
      </c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8"/>
    </row>
    <row r="10" spans="1:22" ht="15" customHeight="1" hidden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>
      <c r="A11" s="525"/>
      <c r="B11" s="525"/>
      <c r="C11" s="559" t="s">
        <v>211</v>
      </c>
      <c r="D11" s="560" t="s">
        <v>212</v>
      </c>
      <c r="E11" s="527"/>
      <c r="F11" s="527"/>
      <c r="G11" s="527"/>
      <c r="H11" s="527"/>
      <c r="I11" s="527"/>
      <c r="J11" s="561"/>
      <c r="K11" s="527"/>
      <c r="L11" s="530"/>
      <c r="M11" s="530"/>
      <c r="N11" s="530"/>
      <c r="O11" s="562" t="s">
        <v>213</v>
      </c>
      <c r="P11" s="527" t="s">
        <v>214</v>
      </c>
      <c r="Q11" s="527"/>
      <c r="R11" s="527"/>
      <c r="S11" s="527"/>
      <c r="T11" s="530"/>
      <c r="U11" s="527"/>
      <c r="V11" s="563"/>
    </row>
    <row r="12" spans="1:22" ht="15" customHeight="1">
      <c r="A12" s="525"/>
      <c r="B12" s="525"/>
      <c r="C12" s="545"/>
      <c r="D12" s="547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64" t="s">
        <v>215</v>
      </c>
      <c r="P12" s="546"/>
      <c r="Q12" s="546"/>
      <c r="R12" s="546"/>
      <c r="S12" s="546"/>
      <c r="T12" s="546"/>
      <c r="U12" s="546"/>
      <c r="V12" s="565"/>
    </row>
    <row r="13" spans="1:22" ht="15" customHeight="1">
      <c r="A13" s="525"/>
      <c r="B13" s="525"/>
      <c r="C13" s="566" t="s">
        <v>216</v>
      </c>
      <c r="D13" s="567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9" t="s">
        <v>217</v>
      </c>
      <c r="P13" s="568"/>
      <c r="Q13" s="568"/>
      <c r="R13" s="568"/>
      <c r="S13" s="568"/>
      <c r="T13" s="568"/>
      <c r="U13" s="568"/>
      <c r="V13" s="570"/>
    </row>
    <row r="14" spans="1:22" ht="15" customHeight="1">
      <c r="A14" s="525"/>
      <c r="B14" s="525"/>
      <c r="C14" s="545"/>
      <c r="D14" s="571" t="s">
        <v>218</v>
      </c>
      <c r="E14" s="572"/>
      <c r="F14" s="572"/>
      <c r="G14" s="573"/>
      <c r="H14" s="537" t="s">
        <v>219</v>
      </c>
      <c r="I14" s="537"/>
      <c r="J14" s="537"/>
      <c r="K14" s="537"/>
      <c r="L14" s="537"/>
      <c r="M14" s="537"/>
      <c r="N14" s="537"/>
      <c r="O14" s="537"/>
      <c r="P14" s="537"/>
      <c r="Q14" s="574"/>
      <c r="R14" s="575"/>
      <c r="S14" s="575"/>
      <c r="T14" s="543"/>
      <c r="U14" s="551"/>
      <c r="V14" s="565"/>
    </row>
    <row r="15" spans="1:22" ht="15" customHeight="1">
      <c r="A15" s="525"/>
      <c r="B15" s="525"/>
      <c r="C15" s="545" t="s">
        <v>220</v>
      </c>
      <c r="D15" s="576"/>
      <c r="E15" s="577"/>
      <c r="F15" s="577"/>
      <c r="G15" s="578"/>
      <c r="H15" s="551"/>
      <c r="I15" s="546"/>
      <c r="J15" s="546"/>
      <c r="K15" s="546"/>
      <c r="L15" s="546"/>
      <c r="M15" s="546"/>
      <c r="N15" s="546"/>
      <c r="O15" s="546"/>
      <c r="P15" s="546"/>
      <c r="Q15" s="579"/>
      <c r="R15" s="580" t="s">
        <v>221</v>
      </c>
      <c r="S15" s="581" t="s">
        <v>222</v>
      </c>
      <c r="T15" s="582" t="s">
        <v>223</v>
      </c>
      <c r="U15" s="546" t="s">
        <v>224</v>
      </c>
      <c r="V15" s="565"/>
    </row>
    <row r="16" spans="1:22" ht="13.5" customHeight="1">
      <c r="A16" s="525"/>
      <c r="B16" s="525"/>
      <c r="C16" s="545"/>
      <c r="D16" s="583" t="s">
        <v>225</v>
      </c>
      <c r="E16" s="584"/>
      <c r="F16" s="584"/>
      <c r="G16" s="585"/>
      <c r="H16" s="546"/>
      <c r="I16" s="546"/>
      <c r="J16" s="546"/>
      <c r="K16" s="546"/>
      <c r="L16" s="546"/>
      <c r="M16" s="546"/>
      <c r="N16" s="546"/>
      <c r="O16" s="546"/>
      <c r="P16" s="546"/>
      <c r="Q16" s="586"/>
      <c r="R16" s="587"/>
      <c r="S16" s="541"/>
      <c r="T16" s="543"/>
      <c r="U16" s="587"/>
      <c r="V16" s="544"/>
    </row>
    <row r="17" spans="1:22" ht="15" customHeight="1">
      <c r="A17" s="525"/>
      <c r="B17" s="525"/>
      <c r="C17" s="545"/>
      <c r="D17" s="588" t="s">
        <v>226</v>
      </c>
      <c r="E17" s="589"/>
      <c r="F17" s="589"/>
      <c r="G17" s="590"/>
      <c r="H17" s="591" t="s">
        <v>227</v>
      </c>
      <c r="I17" s="591"/>
      <c r="J17" s="591"/>
      <c r="K17" s="591"/>
      <c r="L17" s="591"/>
      <c r="M17" s="591"/>
      <c r="N17" s="591"/>
      <c r="O17" s="591"/>
      <c r="P17" s="591"/>
      <c r="Q17" s="567" t="s">
        <v>228</v>
      </c>
      <c r="R17" s="568"/>
      <c r="S17" s="568"/>
      <c r="T17" s="592"/>
      <c r="U17" s="568" t="s">
        <v>229</v>
      </c>
      <c r="V17" s="570"/>
    </row>
    <row r="18" spans="1:22" ht="27" customHeight="1">
      <c r="A18" s="525"/>
      <c r="B18" s="525"/>
      <c r="C18" s="545"/>
      <c r="D18" s="593" t="s">
        <v>225</v>
      </c>
      <c r="E18" s="594"/>
      <c r="F18" s="594"/>
      <c r="G18" s="595"/>
      <c r="H18" s="568"/>
      <c r="I18" s="568"/>
      <c r="J18" s="568"/>
      <c r="K18" s="568"/>
      <c r="L18" s="568"/>
      <c r="M18" s="568"/>
      <c r="N18" s="568"/>
      <c r="O18" s="568"/>
      <c r="P18" s="568"/>
      <c r="Q18" s="596" t="s">
        <v>230</v>
      </c>
      <c r="R18" s="597"/>
      <c r="S18" s="568"/>
      <c r="T18" s="592"/>
      <c r="U18" s="598" t="s">
        <v>231</v>
      </c>
      <c r="V18" s="565"/>
    </row>
    <row r="19" spans="1:22" ht="15" customHeight="1">
      <c r="A19" s="525"/>
      <c r="B19" s="525"/>
      <c r="C19" s="545"/>
      <c r="D19" s="599" t="s">
        <v>232</v>
      </c>
      <c r="E19" s="600"/>
      <c r="F19" s="600"/>
      <c r="G19" s="601"/>
      <c r="H19" s="537" t="s">
        <v>227</v>
      </c>
      <c r="I19" s="537"/>
      <c r="J19" s="537"/>
      <c r="K19" s="537"/>
      <c r="L19" s="537"/>
      <c r="M19" s="537"/>
      <c r="N19" s="537"/>
      <c r="O19" s="537"/>
      <c r="P19" s="537"/>
      <c r="Q19" s="567" t="s">
        <v>233</v>
      </c>
      <c r="R19" s="568"/>
      <c r="S19" s="535"/>
      <c r="T19" s="568"/>
      <c r="U19" s="602"/>
      <c r="V19" s="603" t="s">
        <v>234</v>
      </c>
    </row>
    <row r="20" spans="1:22" ht="15" customHeight="1">
      <c r="A20" s="525"/>
      <c r="B20" s="525"/>
      <c r="C20" s="545" t="s">
        <v>216</v>
      </c>
      <c r="D20" s="576"/>
      <c r="E20" s="577"/>
      <c r="F20" s="577"/>
      <c r="G20" s="578"/>
      <c r="H20" s="551"/>
      <c r="I20" s="546"/>
      <c r="J20" s="546"/>
      <c r="K20" s="546"/>
      <c r="L20" s="546"/>
      <c r="M20" s="546"/>
      <c r="N20" s="546"/>
      <c r="O20" s="546"/>
      <c r="P20" s="546"/>
      <c r="Q20" s="604" t="s">
        <v>235</v>
      </c>
      <c r="R20" s="591"/>
      <c r="S20" s="591"/>
      <c r="T20" s="591"/>
      <c r="U20" s="605"/>
      <c r="V20" s="539" t="s">
        <v>236</v>
      </c>
    </row>
    <row r="21" spans="1:22" ht="15" customHeight="1">
      <c r="A21" s="525"/>
      <c r="B21" s="525"/>
      <c r="C21" s="606"/>
      <c r="D21" s="607" t="s">
        <v>225</v>
      </c>
      <c r="E21" s="608"/>
      <c r="F21" s="608"/>
      <c r="G21" s="609"/>
      <c r="H21" s="525"/>
      <c r="I21" s="525"/>
      <c r="J21" s="525"/>
      <c r="K21" s="525"/>
      <c r="L21" s="525"/>
      <c r="M21" s="525"/>
      <c r="N21" s="525"/>
      <c r="O21" s="525"/>
      <c r="P21" s="525"/>
      <c r="Q21" s="538" t="s">
        <v>237</v>
      </c>
      <c r="R21" s="535"/>
      <c r="S21" s="610"/>
      <c r="T21" s="611"/>
      <c r="U21" s="612"/>
      <c r="V21" s="539" t="s">
        <v>238</v>
      </c>
    </row>
    <row r="22" spans="1:22" ht="13.5" customHeight="1">
      <c r="A22" s="525"/>
      <c r="B22" s="525"/>
      <c r="C22" s="613" t="s">
        <v>239</v>
      </c>
      <c r="D22" s="591"/>
      <c r="E22" s="591"/>
      <c r="F22" s="604" t="s">
        <v>240</v>
      </c>
      <c r="G22" s="605"/>
      <c r="H22" s="591" t="s">
        <v>241</v>
      </c>
      <c r="I22" s="591"/>
      <c r="J22" s="614" t="s">
        <v>242</v>
      </c>
      <c r="K22" s="615"/>
      <c r="L22" s="615"/>
      <c r="M22" s="615"/>
      <c r="N22" s="616"/>
      <c r="O22" s="617" t="s">
        <v>243</v>
      </c>
      <c r="P22" s="618"/>
      <c r="Q22" s="619"/>
      <c r="R22" s="620"/>
      <c r="S22" s="620"/>
      <c r="T22" s="620"/>
      <c r="U22" s="620"/>
      <c r="V22" s="621"/>
    </row>
    <row r="23" spans="1:22" ht="15" customHeight="1">
      <c r="A23" s="525"/>
      <c r="B23" s="525"/>
      <c r="C23" s="622"/>
      <c r="D23" s="620"/>
      <c r="E23" s="620"/>
      <c r="F23" s="623"/>
      <c r="G23" s="624"/>
      <c r="H23" s="625"/>
      <c r="I23" s="620"/>
      <c r="J23" s="626"/>
      <c r="K23" s="627"/>
      <c r="L23" s="627"/>
      <c r="M23" s="627"/>
      <c r="N23" s="628"/>
      <c r="O23" s="593"/>
      <c r="P23" s="594"/>
      <c r="Q23" s="595"/>
      <c r="R23" s="525"/>
      <c r="S23" s="629" t="s">
        <v>244</v>
      </c>
      <c r="T23" s="629"/>
      <c r="U23" s="629"/>
      <c r="V23" s="630"/>
    </row>
    <row r="24" spans="1:22" ht="15" customHeight="1">
      <c r="A24" s="525"/>
      <c r="B24" s="525"/>
      <c r="C24" s="631"/>
      <c r="D24" s="525"/>
      <c r="E24" s="525"/>
      <c r="F24" s="632"/>
      <c r="G24" s="633"/>
      <c r="H24" s="634"/>
      <c r="I24" s="525"/>
      <c r="J24" s="635"/>
      <c r="K24" s="636"/>
      <c r="L24" s="636"/>
      <c r="M24" s="636"/>
      <c r="N24" s="637"/>
      <c r="O24" s="542"/>
      <c r="P24" s="591"/>
      <c r="Q24" s="638"/>
      <c r="R24" s="639" t="s">
        <v>245</v>
      </c>
      <c r="S24" s="640"/>
      <c r="T24" s="640"/>
      <c r="U24" s="640"/>
      <c r="V24" s="641"/>
    </row>
    <row r="25" spans="1:22" ht="15" customHeight="1">
      <c r="A25" s="525"/>
      <c r="B25" s="525"/>
      <c r="C25" s="642"/>
      <c r="D25" s="643"/>
      <c r="E25" s="643"/>
      <c r="F25" s="644"/>
      <c r="G25" s="645"/>
      <c r="H25" s="643"/>
      <c r="I25" s="643"/>
      <c r="J25" s="646"/>
      <c r="K25" s="647"/>
      <c r="L25" s="647"/>
      <c r="M25" s="647"/>
      <c r="N25" s="648"/>
      <c r="O25" s="649" t="s">
        <v>246</v>
      </c>
      <c r="P25" s="650"/>
      <c r="Q25" s="651"/>
      <c r="R25" s="652" t="s">
        <v>247</v>
      </c>
      <c r="S25" s="653"/>
      <c r="T25" s="653"/>
      <c r="U25" s="653"/>
      <c r="V25" s="654"/>
    </row>
    <row r="26" spans="1:22" ht="26.25" customHeight="1">
      <c r="A26" s="525"/>
      <c r="B26" s="525"/>
      <c r="C26" s="655" t="s">
        <v>248</v>
      </c>
      <c r="D26" s="656"/>
      <c r="E26" s="656"/>
      <c r="F26" s="657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  <c r="T26" s="658"/>
      <c r="U26" s="658"/>
      <c r="V26" s="659"/>
    </row>
    <row r="27" spans="1:22" ht="15" customHeight="1">
      <c r="A27" s="525"/>
      <c r="B27" s="525"/>
      <c r="C27" s="54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660"/>
    </row>
    <row r="28" spans="1:22" ht="27.75" customHeight="1">
      <c r="A28" s="525"/>
      <c r="B28" s="525"/>
      <c r="C28" s="613" t="s">
        <v>249</v>
      </c>
      <c r="D28" s="661"/>
      <c r="E28" s="661"/>
      <c r="F28" s="662" t="s">
        <v>250</v>
      </c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3"/>
    </row>
    <row r="29" spans="1:22" ht="15" customHeight="1">
      <c r="A29" s="525"/>
      <c r="B29" s="525"/>
      <c r="C29" s="642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64"/>
    </row>
    <row r="30" spans="1:22" ht="13.5" customHeight="1">
      <c r="A30" s="525"/>
      <c r="B30" s="525"/>
      <c r="C30" s="665"/>
      <c r="D30" s="537"/>
      <c r="E30" s="537"/>
      <c r="F30" s="537"/>
      <c r="G30" s="537"/>
      <c r="H30" s="537"/>
      <c r="I30" s="666" t="s">
        <v>251</v>
      </c>
      <c r="J30" s="537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66" t="s">
        <v>252</v>
      </c>
      <c r="V30" s="667"/>
    </row>
    <row r="31" spans="1:22" ht="13.5" customHeight="1">
      <c r="A31" s="525"/>
      <c r="B31" s="525"/>
      <c r="C31" s="668" t="s">
        <v>253</v>
      </c>
      <c r="D31" s="537"/>
      <c r="E31" s="537"/>
      <c r="F31" s="537"/>
      <c r="G31" s="537"/>
      <c r="H31" s="537"/>
      <c r="I31" s="537"/>
      <c r="J31" s="537"/>
      <c r="K31" s="669" t="s">
        <v>254</v>
      </c>
      <c r="L31" s="670"/>
      <c r="M31" s="670"/>
      <c r="N31" s="670"/>
      <c r="O31" s="670"/>
      <c r="P31" s="670"/>
      <c r="Q31" s="670"/>
      <c r="R31" s="670"/>
      <c r="S31" s="670"/>
      <c r="T31" s="670"/>
      <c r="U31" s="537"/>
      <c r="V31" s="667"/>
    </row>
    <row r="32" spans="1:22" ht="13.5">
      <c r="A32" s="525"/>
      <c r="B32" s="525"/>
      <c r="C32" s="668"/>
      <c r="D32" s="537"/>
      <c r="E32" s="537"/>
      <c r="F32" s="537"/>
      <c r="G32" s="537"/>
      <c r="H32" s="537"/>
      <c r="I32" s="666" t="s">
        <v>255</v>
      </c>
      <c r="J32" s="537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66" t="s">
        <v>256</v>
      </c>
      <c r="V32" s="667"/>
    </row>
    <row r="33" spans="1:22" ht="36.75" customHeight="1">
      <c r="A33" s="671"/>
      <c r="B33" s="671"/>
      <c r="C33" s="672"/>
      <c r="D33" s="673" t="s">
        <v>257</v>
      </c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4"/>
    </row>
    <row r="34" spans="1:22" ht="36.75" customHeight="1">
      <c r="A34" s="525"/>
      <c r="B34" s="525"/>
      <c r="C34" s="675">
        <v>1</v>
      </c>
      <c r="D34" s="673" t="s">
        <v>258</v>
      </c>
      <c r="E34" s="673"/>
      <c r="F34" s="673"/>
      <c r="G34" s="673"/>
      <c r="H34" s="673"/>
      <c r="I34" s="673" t="s">
        <v>259</v>
      </c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4"/>
    </row>
    <row r="35" spans="1:22" ht="36.75" customHeight="1">
      <c r="A35" s="525"/>
      <c r="B35" s="525"/>
      <c r="C35" s="675">
        <v>2</v>
      </c>
      <c r="D35" s="673" t="s">
        <v>260</v>
      </c>
      <c r="E35" s="673"/>
      <c r="F35" s="673"/>
      <c r="G35" s="673"/>
      <c r="H35" s="673"/>
      <c r="I35" s="673" t="s">
        <v>261</v>
      </c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4"/>
    </row>
    <row r="36" spans="1:22" ht="36.75" customHeight="1">
      <c r="A36" s="525"/>
      <c r="B36" s="525"/>
      <c r="C36" s="676">
        <v>3</v>
      </c>
      <c r="D36" s="677" t="s">
        <v>262</v>
      </c>
      <c r="E36" s="677"/>
      <c r="F36" s="677"/>
      <c r="G36" s="677"/>
      <c r="H36" s="677"/>
      <c r="I36" s="678" t="s">
        <v>263</v>
      </c>
      <c r="J36" s="678"/>
      <c r="K36" s="678"/>
      <c r="L36" s="678"/>
      <c r="M36" s="678"/>
      <c r="N36" s="678"/>
      <c r="O36" s="678"/>
      <c r="P36" s="678"/>
      <c r="Q36" s="678"/>
      <c r="R36" s="678"/>
      <c r="S36" s="678"/>
      <c r="T36" s="678"/>
      <c r="U36" s="678"/>
      <c r="V36" s="679"/>
    </row>
    <row r="37" spans="1:22" ht="36.75" customHeight="1">
      <c r="A37" s="525"/>
      <c r="B37" s="525"/>
      <c r="C37" s="680">
        <v>4</v>
      </c>
      <c r="D37" s="681" t="s">
        <v>264</v>
      </c>
      <c r="E37" s="681"/>
      <c r="F37" s="681"/>
      <c r="G37" s="681"/>
      <c r="H37" s="681"/>
      <c r="I37" s="681" t="s">
        <v>265</v>
      </c>
      <c r="J37" s="681"/>
      <c r="K37" s="681"/>
      <c r="L37" s="681"/>
      <c r="M37" s="681"/>
      <c r="N37" s="681"/>
      <c r="O37" s="681"/>
      <c r="P37" s="681"/>
      <c r="Q37" s="681"/>
      <c r="R37" s="681"/>
      <c r="S37" s="681"/>
      <c r="T37" s="681"/>
      <c r="U37" s="681"/>
      <c r="V37" s="682"/>
    </row>
    <row r="38" spans="1:22" ht="36.75" customHeight="1">
      <c r="A38" s="525"/>
      <c r="B38" s="525"/>
      <c r="C38" s="672"/>
      <c r="D38" s="683"/>
      <c r="E38" s="683"/>
      <c r="F38" s="683"/>
      <c r="G38" s="683"/>
      <c r="H38" s="683"/>
      <c r="I38" s="684" t="s">
        <v>266</v>
      </c>
      <c r="J38" s="684"/>
      <c r="K38" s="684"/>
      <c r="L38" s="684"/>
      <c r="M38" s="684"/>
      <c r="N38" s="684"/>
      <c r="O38" s="684"/>
      <c r="P38" s="684"/>
      <c r="Q38" s="684"/>
      <c r="R38" s="684"/>
      <c r="S38" s="685"/>
      <c r="T38" s="684" t="s">
        <v>267</v>
      </c>
      <c r="U38" s="684"/>
      <c r="V38" s="686"/>
    </row>
    <row r="39" spans="1:22" ht="36.75" customHeight="1" thickBot="1">
      <c r="A39" s="525"/>
      <c r="B39" s="525"/>
      <c r="C39" s="687"/>
      <c r="D39" s="688"/>
      <c r="E39" s="688"/>
      <c r="F39" s="688"/>
      <c r="G39" s="688"/>
      <c r="H39" s="688"/>
      <c r="I39" s="689" t="s">
        <v>268</v>
      </c>
      <c r="J39" s="689"/>
      <c r="K39" s="689"/>
      <c r="L39" s="689"/>
      <c r="M39" s="689"/>
      <c r="N39" s="689"/>
      <c r="O39" s="689"/>
      <c r="P39" s="689"/>
      <c r="Q39" s="689"/>
      <c r="R39" s="689"/>
      <c r="S39" s="690"/>
      <c r="T39" s="689" t="s">
        <v>269</v>
      </c>
      <c r="U39" s="689"/>
      <c r="V39" s="691"/>
    </row>
  </sheetData>
  <mergeCells count="26">
    <mergeCell ref="D36:H36"/>
    <mergeCell ref="D37:H37"/>
    <mergeCell ref="I37:V37"/>
    <mergeCell ref="D39:H39"/>
    <mergeCell ref="D34:H34"/>
    <mergeCell ref="I34:V34"/>
    <mergeCell ref="D35:H35"/>
    <mergeCell ref="I35:V35"/>
    <mergeCell ref="F26:V26"/>
    <mergeCell ref="F28:V28"/>
    <mergeCell ref="K31:T31"/>
    <mergeCell ref="D33:V33"/>
    <mergeCell ref="O22:Q23"/>
    <mergeCell ref="J23:N25"/>
    <mergeCell ref="S23:V23"/>
    <mergeCell ref="R24:V24"/>
    <mergeCell ref="O25:Q25"/>
    <mergeCell ref="R25:V25"/>
    <mergeCell ref="D18:G18"/>
    <mergeCell ref="D19:G19"/>
    <mergeCell ref="D21:G21"/>
    <mergeCell ref="J22:N22"/>
    <mergeCell ref="D14:G14"/>
    <mergeCell ref="Q14:S14"/>
    <mergeCell ref="D16:G16"/>
    <mergeCell ref="D17:G1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B2:BP83"/>
  <sheetViews>
    <sheetView showGridLines="0" zoomScale="75" zoomScaleNormal="75" workbookViewId="0" topLeftCell="D1">
      <selection activeCell="M6" sqref="M6:BP21"/>
    </sheetView>
  </sheetViews>
  <sheetFormatPr defaultColWidth="9.00390625" defaultRowHeight="13.5"/>
  <cols>
    <col min="1" max="1" width="2.625" style="289" customWidth="1"/>
    <col min="2" max="2" width="3.625" style="289" customWidth="1"/>
    <col min="3" max="3" width="9.00390625" style="289" customWidth="1"/>
    <col min="4" max="4" width="8.125" style="289" customWidth="1"/>
    <col min="5" max="5" width="10.25390625" style="289" customWidth="1"/>
    <col min="6" max="6" width="13.50390625" style="289" customWidth="1"/>
    <col min="7" max="7" width="9.875" style="289" customWidth="1"/>
    <col min="8" max="8" width="9.00390625" style="289" customWidth="1"/>
    <col min="9" max="9" width="9.50390625" style="289" customWidth="1"/>
    <col min="10" max="10" width="5.125" style="289" customWidth="1"/>
    <col min="11" max="11" width="4.875" style="289" customWidth="1"/>
    <col min="12" max="12" width="6.75390625" style="289" customWidth="1"/>
    <col min="13" max="13" width="6.625" style="289" customWidth="1"/>
    <col min="14" max="14" width="9.00390625" style="289" customWidth="1"/>
    <col min="15" max="15" width="6.625" style="289" customWidth="1"/>
    <col min="16" max="16" width="9.00390625" style="289" customWidth="1"/>
    <col min="17" max="17" width="6.625" style="289" customWidth="1"/>
    <col min="18" max="18" width="9.00390625" style="289" customWidth="1"/>
    <col min="19" max="19" width="6.625" style="289" customWidth="1"/>
    <col min="20" max="20" width="9.00390625" style="289" customWidth="1"/>
    <col min="21" max="21" width="6.625" style="289" customWidth="1"/>
    <col min="22" max="22" width="9.00390625" style="289" customWidth="1"/>
    <col min="23" max="23" width="6.625" style="289" customWidth="1"/>
    <col min="24" max="24" width="9.00390625" style="289" customWidth="1"/>
    <col min="25" max="25" width="6.625" style="289" customWidth="1"/>
    <col min="26" max="26" width="9.00390625" style="289" customWidth="1"/>
    <col min="27" max="27" width="6.625" style="289" customWidth="1"/>
    <col min="28" max="28" width="9.00390625" style="289" customWidth="1"/>
    <col min="29" max="29" width="6.625" style="289" customWidth="1"/>
    <col min="30" max="30" width="9.00390625" style="289" customWidth="1"/>
    <col min="31" max="31" width="6.625" style="289" customWidth="1"/>
    <col min="32" max="32" width="9.00390625" style="289" customWidth="1"/>
    <col min="33" max="33" width="6.625" style="289" customWidth="1"/>
    <col min="34" max="34" width="9.00390625" style="289" customWidth="1"/>
    <col min="35" max="35" width="6.625" style="289" customWidth="1"/>
    <col min="36" max="36" width="9.00390625" style="289" customWidth="1"/>
    <col min="37" max="37" width="6.625" style="289" customWidth="1"/>
    <col min="38" max="38" width="9.00390625" style="289" customWidth="1"/>
    <col min="39" max="39" width="6.625" style="289" customWidth="1"/>
    <col min="40" max="40" width="9.00390625" style="289" customWidth="1"/>
    <col min="41" max="41" width="6.625" style="289" customWidth="1"/>
    <col min="42" max="42" width="9.00390625" style="289" customWidth="1"/>
    <col min="43" max="43" width="6.625" style="289" customWidth="1"/>
    <col min="44" max="44" width="9.00390625" style="289" customWidth="1"/>
    <col min="45" max="45" width="6.625" style="289" customWidth="1"/>
    <col min="46" max="46" width="9.00390625" style="289" customWidth="1"/>
    <col min="47" max="47" width="6.625" style="289" customWidth="1"/>
    <col min="48" max="48" width="9.00390625" style="289" customWidth="1"/>
    <col min="49" max="49" width="6.625" style="289" customWidth="1"/>
    <col min="50" max="50" width="9.00390625" style="289" customWidth="1"/>
    <col min="51" max="51" width="6.625" style="289" customWidth="1"/>
    <col min="52" max="52" width="9.00390625" style="289" customWidth="1"/>
    <col min="53" max="53" width="6.625" style="289" customWidth="1"/>
    <col min="54" max="54" width="9.00390625" style="289" customWidth="1"/>
    <col min="55" max="55" width="6.625" style="289" customWidth="1"/>
    <col min="56" max="56" width="9.00390625" style="289" customWidth="1"/>
    <col min="57" max="57" width="6.625" style="289" customWidth="1"/>
    <col min="58" max="58" width="9.00390625" style="289" customWidth="1"/>
    <col min="59" max="59" width="6.625" style="289" customWidth="1"/>
    <col min="60" max="60" width="9.00390625" style="289" customWidth="1"/>
    <col min="61" max="61" width="6.625" style="289" customWidth="1"/>
    <col min="62" max="62" width="9.00390625" style="289" customWidth="1"/>
    <col min="63" max="63" width="6.625" style="289" customWidth="1"/>
    <col min="64" max="64" width="9.00390625" style="289" customWidth="1"/>
    <col min="65" max="65" width="6.625" style="289" customWidth="1"/>
    <col min="66" max="66" width="9.00390625" style="289" customWidth="1"/>
    <col min="67" max="67" width="6.625" style="289" customWidth="1"/>
    <col min="68" max="16384" width="9.00390625" style="289" customWidth="1"/>
  </cols>
  <sheetData>
    <row r="1" ht="14.25" thickBot="1"/>
    <row r="2" spans="14:68" ht="14.25" hidden="1" thickBot="1">
      <c r="N2" s="290">
        <f>COUNT(N6:N75)</f>
        <v>0</v>
      </c>
      <c r="P2" s="289">
        <f>COUNT(P6:P75)</f>
        <v>0</v>
      </c>
      <c r="R2" s="289">
        <f>COUNT(R6:R75)</f>
        <v>0</v>
      </c>
      <c r="T2" s="289">
        <f>COUNT(T6:T75)</f>
        <v>0</v>
      </c>
      <c r="V2" s="289">
        <f>COUNT(V6:V75)</f>
        <v>0</v>
      </c>
      <c r="X2" s="289">
        <f>COUNT(X6:X75)</f>
        <v>0</v>
      </c>
      <c r="Z2" s="289">
        <f>COUNT(Z6:Z75)</f>
        <v>0</v>
      </c>
      <c r="AB2" s="289">
        <f>COUNT(AB6:AB75)</f>
        <v>0</v>
      </c>
      <c r="AD2" s="289">
        <f>COUNT(AD6:AD75)</f>
        <v>0</v>
      </c>
      <c r="AF2" s="289">
        <f>COUNT(AF6:AF75)</f>
        <v>0</v>
      </c>
      <c r="AH2" s="289">
        <f>COUNT(AH6:AH75)</f>
        <v>0</v>
      </c>
      <c r="AJ2" s="289">
        <f>COUNT(AJ6:AJ75)</f>
        <v>0</v>
      </c>
      <c r="AL2" s="289">
        <f>COUNT(AL6:AL75)</f>
        <v>0</v>
      </c>
      <c r="AN2" s="289">
        <f>COUNT(AN6:AN75)</f>
        <v>0</v>
      </c>
      <c r="AP2" s="289">
        <f>COUNT(AP6:AP75)</f>
        <v>0</v>
      </c>
      <c r="AR2" s="289">
        <f>COUNT(AR6:AR75)</f>
        <v>0</v>
      </c>
      <c r="AT2" s="289">
        <f>COUNT(AT6:AT75)</f>
        <v>0</v>
      </c>
      <c r="AV2" s="289">
        <f>COUNT(AV6:AV75)</f>
        <v>0</v>
      </c>
      <c r="AX2" s="289">
        <f>COUNT(AX6:AX75)</f>
        <v>0</v>
      </c>
      <c r="AZ2" s="289">
        <f>COUNT(AZ6:AZ75)</f>
        <v>0</v>
      </c>
      <c r="BB2" s="289">
        <f>COUNT(BB6:BB75)</f>
        <v>0</v>
      </c>
      <c r="BD2" s="289">
        <f>COUNT(BD6:BD75)</f>
        <v>0</v>
      </c>
      <c r="BF2" s="289">
        <f>COUNT(BF6:BF75)</f>
        <v>0</v>
      </c>
      <c r="BH2" s="289">
        <f>COUNT(BH6:BH75)</f>
        <v>0</v>
      </c>
      <c r="BJ2" s="289">
        <f>COUNT(BJ6:BJ75)</f>
        <v>0</v>
      </c>
      <c r="BL2" s="289">
        <f>COUNT(BL6:BL75)</f>
        <v>0</v>
      </c>
      <c r="BN2" s="289">
        <f>COUNT(BN6:BN75)</f>
        <v>0</v>
      </c>
      <c r="BP2" s="289">
        <f>COUNT(BP6:BP75)</f>
        <v>0</v>
      </c>
    </row>
    <row r="3" spans="4:68" ht="14.25" thickBot="1">
      <c r="D3" s="289" t="s">
        <v>1107</v>
      </c>
      <c r="E3" s="289" t="e">
        <f>IF(D3="入力",#REF!,'手書入力'!J60)</f>
        <v>#VALUE!</v>
      </c>
      <c r="F3" s="291" t="e">
        <f>IF(D3="入力",#REF!,'手書入力'!F18)</f>
        <v>#VALUE!</v>
      </c>
      <c r="G3" s="291">
        <f>IF(D3="入力",#REF!,'手書入力'!L16)</f>
        <v>0</v>
      </c>
      <c r="H3" s="292">
        <f>IF(D3="入力",#REF!,'手書入力'!M5)</f>
        <v>0</v>
      </c>
      <c r="M3" s="293" t="s">
        <v>721</v>
      </c>
      <c r="N3" s="293"/>
      <c r="O3" s="293" t="s">
        <v>722</v>
      </c>
      <c r="P3" s="293"/>
      <c r="Q3" s="293" t="s">
        <v>723</v>
      </c>
      <c r="R3" s="293"/>
      <c r="S3" s="293" t="s">
        <v>724</v>
      </c>
      <c r="T3" s="293"/>
      <c r="U3" s="293" t="s">
        <v>725</v>
      </c>
      <c r="V3" s="293"/>
      <c r="W3" s="293" t="s">
        <v>745</v>
      </c>
      <c r="X3" s="293"/>
      <c r="Y3" s="293" t="s">
        <v>726</v>
      </c>
      <c r="Z3" s="293"/>
      <c r="AA3" s="294" t="s">
        <v>727</v>
      </c>
      <c r="AB3" s="293"/>
      <c r="AC3" s="294" t="s">
        <v>728</v>
      </c>
      <c r="AD3" s="293"/>
      <c r="AE3" s="294" t="s">
        <v>729</v>
      </c>
      <c r="AF3" s="293"/>
      <c r="AG3" s="294" t="s">
        <v>730</v>
      </c>
      <c r="AH3" s="293"/>
      <c r="AI3" s="294" t="s">
        <v>731</v>
      </c>
      <c r="AJ3" s="293"/>
      <c r="AK3" s="294" t="s">
        <v>732</v>
      </c>
      <c r="AL3" s="293"/>
      <c r="AM3" s="294" t="s">
        <v>733</v>
      </c>
      <c r="AN3" s="293"/>
      <c r="AO3" s="294" t="s">
        <v>735</v>
      </c>
      <c r="AP3" s="293"/>
      <c r="AQ3" s="293" t="s">
        <v>742</v>
      </c>
      <c r="AR3" s="293"/>
      <c r="AS3" s="293" t="s">
        <v>180</v>
      </c>
      <c r="AT3" s="293"/>
      <c r="AU3" s="293" t="s">
        <v>721</v>
      </c>
      <c r="AV3" s="293"/>
      <c r="AW3" s="293" t="s">
        <v>723</v>
      </c>
      <c r="AX3" s="293"/>
      <c r="AY3" s="293" t="s">
        <v>298</v>
      </c>
      <c r="AZ3" s="293"/>
      <c r="BA3" s="293" t="s">
        <v>181</v>
      </c>
      <c r="BB3" s="293"/>
      <c r="BC3" s="294" t="s">
        <v>737</v>
      </c>
      <c r="BD3" s="293"/>
      <c r="BE3" s="294" t="s">
        <v>738</v>
      </c>
      <c r="BF3" s="293"/>
      <c r="BG3" s="294" t="s">
        <v>740</v>
      </c>
      <c r="BH3" s="293"/>
      <c r="BI3" s="294" t="s">
        <v>741</v>
      </c>
      <c r="BJ3" s="293"/>
      <c r="BK3" s="293"/>
      <c r="BL3" s="293"/>
      <c r="BM3" s="293"/>
      <c r="BN3" s="293"/>
      <c r="BO3" s="293"/>
      <c r="BP3" s="293"/>
    </row>
    <row r="4" spans="13:68" ht="13.5" customHeight="1" hidden="1">
      <c r="M4" s="338" t="str">
        <f>データ!F35</f>
        <v>11100100</v>
      </c>
      <c r="N4" s="338"/>
      <c r="O4" s="338" t="str">
        <f>データ!F36</f>
        <v>11100200</v>
      </c>
      <c r="P4" s="338"/>
      <c r="Q4" s="338" t="str">
        <f>データ!F37</f>
        <v>11100300</v>
      </c>
      <c r="R4" s="338"/>
      <c r="S4" s="338" t="str">
        <f>データ!F38</f>
        <v>11100400</v>
      </c>
      <c r="T4" s="338"/>
      <c r="U4" s="338" t="str">
        <f>データ!F39</f>
        <v>11100500</v>
      </c>
      <c r="V4" s="338"/>
      <c r="W4" s="338" t="str">
        <f>データ!F40</f>
        <v>11100600</v>
      </c>
      <c r="X4" s="338"/>
      <c r="Y4" s="338" t="str">
        <f>データ!F41</f>
        <v>11100800</v>
      </c>
      <c r="Z4" s="338"/>
      <c r="AA4" s="338" t="str">
        <f>データ!F42</f>
        <v>11200101</v>
      </c>
      <c r="AB4" s="338"/>
      <c r="AC4" s="338" t="str">
        <f>データ!F43</f>
        <v>11200102</v>
      </c>
      <c r="AD4" s="338"/>
      <c r="AE4" s="338" t="str">
        <f>データ!F44</f>
        <v>11200301</v>
      </c>
      <c r="AF4" s="338"/>
      <c r="AG4" s="338" t="str">
        <f>データ!F45</f>
        <v>11200302</v>
      </c>
      <c r="AH4" s="338"/>
      <c r="AI4" s="338" t="str">
        <f>データ!F46</f>
        <v>11401000</v>
      </c>
      <c r="AJ4" s="338"/>
      <c r="AK4" s="338" t="str">
        <f>データ!F47</f>
        <v>11402000</v>
      </c>
      <c r="AL4" s="338"/>
      <c r="AM4" s="338" t="str">
        <f>データ!F48</f>
        <v>11405000</v>
      </c>
      <c r="AN4" s="338"/>
      <c r="AO4" s="338" t="str">
        <f>データ!F49</f>
        <v>11601000</v>
      </c>
      <c r="AP4" s="338"/>
      <c r="AQ4" s="338" t="str">
        <f>データ!F50</f>
        <v>11800000</v>
      </c>
      <c r="AR4" s="338"/>
      <c r="AS4" s="338" t="str">
        <f>データ!F51</f>
        <v>20800100</v>
      </c>
      <c r="AT4" s="338"/>
      <c r="AU4" s="338" t="str">
        <f>データ!H51</f>
        <v>１１需用費</v>
      </c>
      <c r="AV4" s="338"/>
      <c r="AW4" s="277" t="str">
        <f>データ!H52</f>
        <v>１１需用費</v>
      </c>
      <c r="AX4" s="277"/>
      <c r="AY4" s="277" t="str">
        <f>データ!H53</f>
        <v>１１需用費</v>
      </c>
      <c r="AZ4" s="277"/>
      <c r="BA4" s="277">
        <f>データ!J53</f>
        <v>0</v>
      </c>
      <c r="BB4" s="277"/>
      <c r="BC4" s="277">
        <f>データ!M53</f>
        <v>0</v>
      </c>
      <c r="BD4" s="277"/>
      <c r="BE4" s="277">
        <f>データ!M54</f>
        <v>0</v>
      </c>
      <c r="BF4" s="277"/>
      <c r="BG4" s="277">
        <f>データ!M55</f>
        <v>0</v>
      </c>
      <c r="BH4" s="277"/>
      <c r="BI4" s="277">
        <f>データ!M56</f>
        <v>0</v>
      </c>
      <c r="BJ4" s="277"/>
      <c r="BK4" s="338">
        <f>データ!F60</f>
      </c>
      <c r="BL4" s="338"/>
      <c r="BM4" s="338">
        <f>データ!F61</f>
      </c>
      <c r="BN4" s="338"/>
      <c r="BO4" s="338">
        <f>データ!F62</f>
      </c>
      <c r="BP4" s="338"/>
    </row>
    <row r="5" spans="2:68" ht="13.5">
      <c r="B5" s="295"/>
      <c r="C5" s="295"/>
      <c r="D5" s="309" t="s">
        <v>801</v>
      </c>
      <c r="E5" s="309" t="s">
        <v>800</v>
      </c>
      <c r="F5" s="309" t="s">
        <v>799</v>
      </c>
      <c r="G5" s="309" t="s">
        <v>775</v>
      </c>
      <c r="H5" s="309" t="s">
        <v>776</v>
      </c>
      <c r="I5" s="309" t="s">
        <v>777</v>
      </c>
      <c r="J5" s="39"/>
      <c r="K5" s="38"/>
      <c r="M5" s="247" t="s">
        <v>780</v>
      </c>
      <c r="N5" s="247" t="s">
        <v>781</v>
      </c>
      <c r="O5" s="247" t="s">
        <v>780</v>
      </c>
      <c r="P5" s="247" t="s">
        <v>781</v>
      </c>
      <c r="Q5" s="247" t="s">
        <v>780</v>
      </c>
      <c r="R5" s="247" t="s">
        <v>781</v>
      </c>
      <c r="S5" s="247" t="s">
        <v>780</v>
      </c>
      <c r="T5" s="247" t="s">
        <v>781</v>
      </c>
      <c r="U5" s="247" t="s">
        <v>780</v>
      </c>
      <c r="V5" s="247" t="s">
        <v>781</v>
      </c>
      <c r="W5" s="247" t="s">
        <v>780</v>
      </c>
      <c r="X5" s="247" t="s">
        <v>781</v>
      </c>
      <c r="Y5" s="247" t="s">
        <v>780</v>
      </c>
      <c r="Z5" s="247" t="s">
        <v>781</v>
      </c>
      <c r="AA5" s="247" t="s">
        <v>780</v>
      </c>
      <c r="AB5" s="247" t="s">
        <v>781</v>
      </c>
      <c r="AC5" s="247" t="s">
        <v>780</v>
      </c>
      <c r="AD5" s="247" t="s">
        <v>781</v>
      </c>
      <c r="AE5" s="247" t="s">
        <v>780</v>
      </c>
      <c r="AF5" s="247" t="s">
        <v>781</v>
      </c>
      <c r="AG5" s="247" t="s">
        <v>780</v>
      </c>
      <c r="AH5" s="247" t="s">
        <v>781</v>
      </c>
      <c r="AI5" s="247" t="s">
        <v>780</v>
      </c>
      <c r="AJ5" s="247" t="s">
        <v>781</v>
      </c>
      <c r="AK5" s="247" t="s">
        <v>780</v>
      </c>
      <c r="AL5" s="247" t="s">
        <v>781</v>
      </c>
      <c r="AM5" s="247" t="s">
        <v>780</v>
      </c>
      <c r="AN5" s="247" t="s">
        <v>781</v>
      </c>
      <c r="AO5" s="247" t="s">
        <v>780</v>
      </c>
      <c r="AP5" s="247" t="s">
        <v>781</v>
      </c>
      <c r="AQ5" s="247" t="s">
        <v>780</v>
      </c>
      <c r="AR5" s="247" t="s">
        <v>781</v>
      </c>
      <c r="AS5" s="247" t="s">
        <v>780</v>
      </c>
      <c r="AT5" s="247" t="s">
        <v>781</v>
      </c>
      <c r="AU5" s="247" t="s">
        <v>780</v>
      </c>
      <c r="AV5" s="247" t="s">
        <v>781</v>
      </c>
      <c r="AW5" s="247" t="s">
        <v>780</v>
      </c>
      <c r="AX5" s="247" t="s">
        <v>781</v>
      </c>
      <c r="AY5" s="247" t="s">
        <v>780</v>
      </c>
      <c r="AZ5" s="247" t="s">
        <v>781</v>
      </c>
      <c r="BA5" s="247" t="s">
        <v>780</v>
      </c>
      <c r="BB5" s="247" t="s">
        <v>781</v>
      </c>
      <c r="BC5" s="247" t="s">
        <v>780</v>
      </c>
      <c r="BD5" s="247" t="s">
        <v>781</v>
      </c>
      <c r="BE5" s="247" t="s">
        <v>780</v>
      </c>
      <c r="BF5" s="247" t="s">
        <v>781</v>
      </c>
      <c r="BG5" s="247" t="s">
        <v>780</v>
      </c>
      <c r="BH5" s="247" t="s">
        <v>781</v>
      </c>
      <c r="BI5" s="247" t="s">
        <v>780</v>
      </c>
      <c r="BJ5" s="247" t="s">
        <v>781</v>
      </c>
      <c r="BK5" s="247" t="s">
        <v>780</v>
      </c>
      <c r="BL5" s="247" t="s">
        <v>781</v>
      </c>
      <c r="BM5" s="247" t="s">
        <v>780</v>
      </c>
      <c r="BN5" s="247" t="s">
        <v>781</v>
      </c>
      <c r="BO5" s="247" t="s">
        <v>780</v>
      </c>
      <c r="BP5" s="247" t="s">
        <v>781</v>
      </c>
    </row>
    <row r="6" spans="2:68" ht="13.5">
      <c r="B6" s="295">
        <f>データ!C35</f>
        <v>1</v>
      </c>
      <c r="C6" s="296" t="str">
        <f>データ!F35</f>
        <v>11100100</v>
      </c>
      <c r="D6" s="40" t="str">
        <f>IF(C6="","",IF(LEFT(C6,1)="1","０１学校管理費","０２教育振興費"))</f>
        <v>０１学校管理費</v>
      </c>
      <c r="E6" s="41" t="str">
        <f>データ!H35</f>
        <v>１１需用費</v>
      </c>
      <c r="F6" s="42" t="str">
        <f>データ!G35</f>
        <v>００１消耗品費</v>
      </c>
      <c r="G6" s="297">
        <f>データ!H4:H4</f>
        <v>0</v>
      </c>
      <c r="H6" s="297">
        <f>SUM($N$6:$N$75)</f>
        <v>0</v>
      </c>
      <c r="I6" s="308">
        <f>G6-H6</f>
        <v>0</v>
      </c>
      <c r="J6" s="296">
        <f>COUNT(N6:N75)</f>
        <v>0</v>
      </c>
      <c r="K6" s="298">
        <v>40693</v>
      </c>
      <c r="L6" s="289">
        <v>1428</v>
      </c>
      <c r="M6" s="259"/>
      <c r="N6" s="325"/>
      <c r="O6" s="258"/>
      <c r="P6" s="326"/>
      <c r="Q6" s="257"/>
      <c r="R6" s="326"/>
      <c r="S6" s="299"/>
      <c r="T6" s="326"/>
      <c r="U6" s="258"/>
      <c r="V6" s="326"/>
      <c r="W6" s="300"/>
      <c r="X6" s="301"/>
      <c r="Y6" s="299"/>
      <c r="Z6" s="326"/>
      <c r="AA6" s="300"/>
      <c r="AB6" s="301"/>
      <c r="AC6" s="257"/>
      <c r="AD6" s="301"/>
      <c r="AE6" s="300"/>
      <c r="AF6" s="301"/>
      <c r="AG6" s="300"/>
      <c r="AH6" s="301"/>
      <c r="AI6" s="299"/>
      <c r="AJ6" s="301"/>
      <c r="AK6" s="299"/>
      <c r="AL6" s="326"/>
      <c r="AM6" s="300"/>
      <c r="AN6" s="301"/>
      <c r="AO6" s="299"/>
      <c r="AP6" s="301"/>
      <c r="AQ6" s="300"/>
      <c r="AR6" s="301"/>
      <c r="AS6" s="258"/>
      <c r="AT6" s="301"/>
      <c r="AU6" s="258"/>
      <c r="AV6" s="327"/>
      <c r="AW6" s="300"/>
      <c r="AX6" s="301"/>
      <c r="AY6" s="257"/>
      <c r="AZ6" s="301"/>
      <c r="BA6" s="257"/>
      <c r="BB6" s="301"/>
      <c r="BC6" s="257"/>
      <c r="BD6" s="327"/>
      <c r="BE6" s="257"/>
      <c r="BF6" s="327"/>
      <c r="BG6" s="259"/>
      <c r="BH6" s="327"/>
      <c r="BI6" s="300"/>
      <c r="BJ6" s="301"/>
      <c r="BK6" s="302"/>
      <c r="BL6" s="302"/>
      <c r="BM6" s="302"/>
      <c r="BN6" s="302"/>
      <c r="BO6" s="302"/>
      <c r="BP6" s="302"/>
    </row>
    <row r="7" spans="2:68" ht="13.5">
      <c r="B7" s="295">
        <f>データ!C36</f>
        <v>2</v>
      </c>
      <c r="C7" s="295" t="str">
        <f>データ!F36</f>
        <v>11100200</v>
      </c>
      <c r="D7" s="40" t="str">
        <f aca="true" t="shared" si="0" ref="D7:D35">IF(C7="","",IF(LEFT(C7,1)="1","０１学校管理費","０２教育振興費"))</f>
        <v>０１学校管理費</v>
      </c>
      <c r="E7" s="41" t="str">
        <f>データ!H36</f>
        <v>１１需用費</v>
      </c>
      <c r="F7" s="42" t="str">
        <f>データ!G36</f>
        <v>００２食料費</v>
      </c>
      <c r="G7" s="297">
        <f>データ!H5:H5</f>
        <v>0</v>
      </c>
      <c r="H7" s="297">
        <f>SUM($P$6:$P$75)</f>
        <v>0</v>
      </c>
      <c r="I7" s="308">
        <f aca="true" t="shared" si="1" ref="I7:I35">G7-H7</f>
        <v>0</v>
      </c>
      <c r="J7" s="296">
        <f>COUNT(P6:P75)</f>
        <v>0</v>
      </c>
      <c r="K7" s="290"/>
      <c r="M7" s="259"/>
      <c r="N7" s="325"/>
      <c r="O7" s="258"/>
      <c r="P7" s="301"/>
      <c r="Q7" s="257"/>
      <c r="R7" s="326"/>
      <c r="S7" s="299"/>
      <c r="T7" s="326"/>
      <c r="U7" s="258"/>
      <c r="V7" s="326"/>
      <c r="W7" s="300"/>
      <c r="X7" s="301"/>
      <c r="Y7" s="299"/>
      <c r="Z7" s="326"/>
      <c r="AA7" s="300"/>
      <c r="AB7" s="301"/>
      <c r="AC7" s="257"/>
      <c r="AD7" s="301"/>
      <c r="AE7" s="300"/>
      <c r="AF7" s="301"/>
      <c r="AG7" s="300"/>
      <c r="AH7" s="301"/>
      <c r="AI7" s="299"/>
      <c r="AJ7" s="301"/>
      <c r="AK7" s="299"/>
      <c r="AL7" s="326"/>
      <c r="AM7" s="300"/>
      <c r="AN7" s="301"/>
      <c r="AO7" s="299"/>
      <c r="AP7" s="301"/>
      <c r="AQ7" s="300"/>
      <c r="AR7" s="301"/>
      <c r="AS7" s="258"/>
      <c r="AT7" s="301"/>
      <c r="AU7" s="258"/>
      <c r="AV7" s="327"/>
      <c r="AW7" s="300"/>
      <c r="AX7" s="301"/>
      <c r="AY7" s="257"/>
      <c r="AZ7" s="301"/>
      <c r="BA7" s="257"/>
      <c r="BB7" s="301"/>
      <c r="BC7" s="257"/>
      <c r="BD7" s="327"/>
      <c r="BE7" s="300"/>
      <c r="BF7" s="301"/>
      <c r="BG7" s="259"/>
      <c r="BH7" s="301"/>
      <c r="BI7" s="302"/>
      <c r="BJ7" s="302"/>
      <c r="BK7" s="302"/>
      <c r="BL7" s="302"/>
      <c r="BM7" s="302"/>
      <c r="BN7" s="302"/>
      <c r="BO7" s="302"/>
      <c r="BP7" s="302"/>
    </row>
    <row r="8" spans="2:68" ht="13.5">
      <c r="B8" s="295">
        <f>データ!C37</f>
        <v>3</v>
      </c>
      <c r="C8" s="295" t="str">
        <f>データ!F37</f>
        <v>11100300</v>
      </c>
      <c r="D8" s="40" t="str">
        <f t="shared" si="0"/>
        <v>０１学校管理費</v>
      </c>
      <c r="E8" s="41" t="str">
        <f>データ!H37</f>
        <v>１１需用費</v>
      </c>
      <c r="F8" s="42" t="str">
        <f>データ!G37</f>
        <v>００３印刷製本費</v>
      </c>
      <c r="G8" s="297">
        <f>データ!H6:H6</f>
        <v>0</v>
      </c>
      <c r="H8" s="297">
        <f>SUM($R$6:$R$75)</f>
        <v>0</v>
      </c>
      <c r="I8" s="308">
        <f t="shared" si="1"/>
        <v>0</v>
      </c>
      <c r="J8" s="296">
        <f>COUNT(R6:R75)</f>
        <v>0</v>
      </c>
      <c r="K8" s="290"/>
      <c r="M8" s="259"/>
      <c r="N8" s="325"/>
      <c r="O8" s="258"/>
      <c r="P8" s="301"/>
      <c r="Q8" s="257"/>
      <c r="R8" s="326"/>
      <c r="S8" s="299"/>
      <c r="T8" s="301"/>
      <c r="U8" s="258"/>
      <c r="V8" s="301"/>
      <c r="W8" s="300"/>
      <c r="X8" s="301"/>
      <c r="Y8" s="299"/>
      <c r="Z8" s="326"/>
      <c r="AA8" s="300"/>
      <c r="AB8" s="301"/>
      <c r="AC8" s="257"/>
      <c r="AD8" s="301"/>
      <c r="AE8" s="300"/>
      <c r="AF8" s="301"/>
      <c r="AG8" s="300"/>
      <c r="AH8" s="301"/>
      <c r="AI8" s="299"/>
      <c r="AJ8" s="301"/>
      <c r="AK8" s="299"/>
      <c r="AL8" s="301"/>
      <c r="AM8" s="300"/>
      <c r="AN8" s="301"/>
      <c r="AO8" s="299"/>
      <c r="AP8" s="301"/>
      <c r="AQ8" s="300"/>
      <c r="AR8" s="301"/>
      <c r="AS8" s="258"/>
      <c r="AT8" s="301"/>
      <c r="AU8" s="258"/>
      <c r="AV8" s="327"/>
      <c r="AW8" s="300"/>
      <c r="AX8" s="301"/>
      <c r="AY8" s="257"/>
      <c r="AZ8" s="301"/>
      <c r="BA8" s="257"/>
      <c r="BB8" s="301"/>
      <c r="BC8" s="257"/>
      <c r="BD8" s="327"/>
      <c r="BE8" s="300"/>
      <c r="BF8" s="301"/>
      <c r="BG8" s="259"/>
      <c r="BH8" s="301"/>
      <c r="BI8" s="302"/>
      <c r="BJ8" s="302"/>
      <c r="BK8" s="302"/>
      <c r="BL8" s="302"/>
      <c r="BM8" s="302"/>
      <c r="BN8" s="302"/>
      <c r="BO8" s="302"/>
      <c r="BP8" s="302"/>
    </row>
    <row r="9" spans="2:68" ht="13.5">
      <c r="B9" s="295">
        <f>データ!C38</f>
        <v>4</v>
      </c>
      <c r="C9" s="295" t="str">
        <f>データ!F38</f>
        <v>11100400</v>
      </c>
      <c r="D9" s="40" t="str">
        <f t="shared" si="0"/>
        <v>０１学校管理費</v>
      </c>
      <c r="E9" s="41" t="str">
        <f>データ!H38</f>
        <v>１１需用費</v>
      </c>
      <c r="F9" s="42" t="str">
        <f>データ!G38</f>
        <v>００４修繕費</v>
      </c>
      <c r="G9" s="297">
        <f>データ!H7:H7</f>
        <v>0</v>
      </c>
      <c r="H9" s="297">
        <f>SUM($T$6:$T$75)</f>
        <v>0</v>
      </c>
      <c r="I9" s="308">
        <f t="shared" si="1"/>
        <v>0</v>
      </c>
      <c r="J9" s="296">
        <f>COUNT(T6:T75)</f>
        <v>0</v>
      </c>
      <c r="K9" s="290"/>
      <c r="M9" s="259"/>
      <c r="N9" s="325"/>
      <c r="O9" s="258"/>
      <c r="P9" s="301"/>
      <c r="Q9" s="257"/>
      <c r="R9" s="301"/>
      <c r="S9" s="299"/>
      <c r="T9" s="301"/>
      <c r="U9" s="258"/>
      <c r="V9" s="301"/>
      <c r="W9" s="300"/>
      <c r="X9" s="301"/>
      <c r="Y9" s="299"/>
      <c r="Z9" s="326"/>
      <c r="AA9" s="300"/>
      <c r="AB9" s="301"/>
      <c r="AC9" s="257"/>
      <c r="AD9" s="301"/>
      <c r="AE9" s="300"/>
      <c r="AF9" s="301"/>
      <c r="AG9" s="300"/>
      <c r="AH9" s="301"/>
      <c r="AI9" s="299"/>
      <c r="AJ9" s="301"/>
      <c r="AK9" s="299"/>
      <c r="AL9" s="301"/>
      <c r="AM9" s="300"/>
      <c r="AN9" s="301"/>
      <c r="AO9" s="299"/>
      <c r="AP9" s="301"/>
      <c r="AQ9" s="300"/>
      <c r="AR9" s="301"/>
      <c r="AS9" s="258"/>
      <c r="AT9" s="301"/>
      <c r="AU9" s="258"/>
      <c r="AV9" s="327"/>
      <c r="AW9" s="300"/>
      <c r="AX9" s="301"/>
      <c r="AY9" s="257"/>
      <c r="AZ9" s="301"/>
      <c r="BA9" s="257"/>
      <c r="BB9" s="301"/>
      <c r="BC9" s="257"/>
      <c r="BD9" s="327"/>
      <c r="BE9" s="300"/>
      <c r="BF9" s="301"/>
      <c r="BG9" s="303"/>
      <c r="BH9" s="301"/>
      <c r="BI9" s="302"/>
      <c r="BJ9" s="302"/>
      <c r="BK9" s="302"/>
      <c r="BL9" s="302"/>
      <c r="BM9" s="302"/>
      <c r="BN9" s="302"/>
      <c r="BO9" s="302"/>
      <c r="BP9" s="302"/>
    </row>
    <row r="10" spans="2:68" ht="13.5">
      <c r="B10" s="295">
        <f>データ!C39</f>
        <v>5</v>
      </c>
      <c r="C10" s="295" t="str">
        <f>データ!F39</f>
        <v>11100500</v>
      </c>
      <c r="D10" s="40" t="str">
        <f t="shared" si="0"/>
        <v>０１学校管理費</v>
      </c>
      <c r="E10" s="41" t="str">
        <f>データ!H39</f>
        <v>１１需用費</v>
      </c>
      <c r="F10" s="42" t="str">
        <f>データ!G39</f>
        <v>００５燃料費</v>
      </c>
      <c r="G10" s="297">
        <f>データ!H8:H8</f>
        <v>0</v>
      </c>
      <c r="H10" s="297">
        <f>SUM($V$6:$V$75)</f>
        <v>0</v>
      </c>
      <c r="I10" s="308">
        <f t="shared" si="1"/>
        <v>0</v>
      </c>
      <c r="J10" s="296">
        <f>COUNT(V6:V75)</f>
        <v>0</v>
      </c>
      <c r="K10" s="290"/>
      <c r="M10" s="259"/>
      <c r="N10" s="325"/>
      <c r="O10" s="258"/>
      <c r="P10" s="301"/>
      <c r="Q10" s="257"/>
      <c r="R10" s="301"/>
      <c r="S10" s="299"/>
      <c r="T10" s="301"/>
      <c r="U10" s="258"/>
      <c r="V10" s="301"/>
      <c r="W10" s="300"/>
      <c r="X10" s="301"/>
      <c r="Y10" s="299"/>
      <c r="Z10" s="326"/>
      <c r="AA10" s="300"/>
      <c r="AB10" s="301"/>
      <c r="AC10" s="257"/>
      <c r="AD10" s="301"/>
      <c r="AE10" s="300"/>
      <c r="AF10" s="301"/>
      <c r="AG10" s="300"/>
      <c r="AH10" s="301"/>
      <c r="AI10" s="299"/>
      <c r="AJ10" s="301"/>
      <c r="AK10" s="299"/>
      <c r="AL10" s="301"/>
      <c r="AM10" s="300"/>
      <c r="AN10" s="301"/>
      <c r="AO10" s="299"/>
      <c r="AP10" s="301"/>
      <c r="AQ10" s="300"/>
      <c r="AR10" s="301"/>
      <c r="AS10" s="258"/>
      <c r="AT10" s="301"/>
      <c r="AU10" s="258"/>
      <c r="AV10" s="327"/>
      <c r="AW10" s="300"/>
      <c r="AX10" s="301"/>
      <c r="AY10" s="257"/>
      <c r="AZ10" s="301"/>
      <c r="BA10" s="257"/>
      <c r="BB10" s="301"/>
      <c r="BC10" s="257"/>
      <c r="BD10" s="301"/>
      <c r="BE10" s="300"/>
      <c r="BF10" s="301"/>
      <c r="BG10" s="303"/>
      <c r="BH10" s="301"/>
      <c r="BI10" s="302"/>
      <c r="BJ10" s="302"/>
      <c r="BK10" s="302"/>
      <c r="BL10" s="302"/>
      <c r="BM10" s="302"/>
      <c r="BN10" s="302"/>
      <c r="BO10" s="302"/>
      <c r="BP10" s="302"/>
    </row>
    <row r="11" spans="2:68" ht="13.5">
      <c r="B11" s="295">
        <f>データ!C40</f>
        <v>6</v>
      </c>
      <c r="C11" s="295" t="str">
        <f>データ!F40</f>
        <v>11100600</v>
      </c>
      <c r="D11" s="40" t="str">
        <f t="shared" si="0"/>
        <v>０１学校管理費</v>
      </c>
      <c r="E11" s="41" t="str">
        <f>データ!H40</f>
        <v>１１需用費</v>
      </c>
      <c r="F11" s="42" t="str">
        <f>データ!G40</f>
        <v>００６光熱水費</v>
      </c>
      <c r="G11" s="297">
        <f>データ!H9:H9</f>
        <v>0</v>
      </c>
      <c r="H11" s="297">
        <f>SUM($X$6:$X$75)</f>
        <v>0</v>
      </c>
      <c r="I11" s="308">
        <f t="shared" si="1"/>
        <v>0</v>
      </c>
      <c r="J11" s="296">
        <f>COUNT(X6:X75)</f>
        <v>0</v>
      </c>
      <c r="K11" s="290"/>
      <c r="M11" s="259"/>
      <c r="N11" s="325"/>
      <c r="O11" s="258"/>
      <c r="P11" s="301"/>
      <c r="Q11" s="257"/>
      <c r="R11" s="301"/>
      <c r="S11" s="299"/>
      <c r="T11" s="301"/>
      <c r="U11" s="258"/>
      <c r="V11" s="301"/>
      <c r="W11" s="300"/>
      <c r="X11" s="301"/>
      <c r="Y11" s="299"/>
      <c r="Z11" s="301"/>
      <c r="AA11" s="300"/>
      <c r="AB11" s="301"/>
      <c r="AC11" s="257"/>
      <c r="AD11" s="301"/>
      <c r="AE11" s="300"/>
      <c r="AF11" s="301"/>
      <c r="AG11" s="300"/>
      <c r="AH11" s="301"/>
      <c r="AI11" s="299"/>
      <c r="AJ11" s="301"/>
      <c r="AK11" s="299"/>
      <c r="AL11" s="301"/>
      <c r="AM11" s="300"/>
      <c r="AN11" s="301"/>
      <c r="AO11" s="299"/>
      <c r="AP11" s="301"/>
      <c r="AQ11" s="300"/>
      <c r="AR11" s="301"/>
      <c r="AS11" s="258"/>
      <c r="AT11" s="301"/>
      <c r="AU11" s="258"/>
      <c r="AV11" s="327"/>
      <c r="AW11" s="300"/>
      <c r="AX11" s="301"/>
      <c r="AY11" s="257"/>
      <c r="AZ11" s="301"/>
      <c r="BA11" s="257"/>
      <c r="BB11" s="301"/>
      <c r="BC11" s="257"/>
      <c r="BD11" s="301"/>
      <c r="BE11" s="300"/>
      <c r="BF11" s="301"/>
      <c r="BG11" s="300"/>
      <c r="BH11" s="301"/>
      <c r="BI11" s="302"/>
      <c r="BJ11" s="302"/>
      <c r="BK11" s="302"/>
      <c r="BL11" s="302"/>
      <c r="BM11" s="302"/>
      <c r="BN11" s="302"/>
      <c r="BO11" s="302"/>
      <c r="BP11" s="302"/>
    </row>
    <row r="12" spans="2:68" ht="13.5">
      <c r="B12" s="295">
        <f>データ!C41</f>
        <v>7</v>
      </c>
      <c r="C12" s="295" t="str">
        <f>データ!F41</f>
        <v>11100800</v>
      </c>
      <c r="D12" s="40" t="str">
        <f t="shared" si="0"/>
        <v>０１学校管理費</v>
      </c>
      <c r="E12" s="41" t="str">
        <f>データ!H41</f>
        <v>１１需用費</v>
      </c>
      <c r="F12" s="42" t="str">
        <f>データ!G41</f>
        <v>００８医薬材料費</v>
      </c>
      <c r="G12" s="297">
        <f>データ!H10:H10</f>
        <v>0</v>
      </c>
      <c r="H12" s="297">
        <f>SUM($Z$6:$Z$75)</f>
        <v>0</v>
      </c>
      <c r="I12" s="308">
        <f t="shared" si="1"/>
        <v>0</v>
      </c>
      <c r="J12" s="296">
        <f>COUNT(Z6:Z75)</f>
        <v>0</v>
      </c>
      <c r="K12" s="290"/>
      <c r="M12" s="259"/>
      <c r="N12" s="325"/>
      <c r="O12" s="258"/>
      <c r="P12" s="301"/>
      <c r="Q12" s="257"/>
      <c r="R12" s="301"/>
      <c r="S12" s="299"/>
      <c r="T12" s="301"/>
      <c r="U12" s="258"/>
      <c r="V12" s="301"/>
      <c r="W12" s="300"/>
      <c r="X12" s="301"/>
      <c r="Y12" s="299"/>
      <c r="Z12" s="301"/>
      <c r="AA12" s="300"/>
      <c r="AB12" s="301"/>
      <c r="AC12" s="257"/>
      <c r="AD12" s="301"/>
      <c r="AE12" s="300"/>
      <c r="AF12" s="301"/>
      <c r="AG12" s="300"/>
      <c r="AH12" s="301"/>
      <c r="AI12" s="299"/>
      <c r="AJ12" s="301"/>
      <c r="AK12" s="299"/>
      <c r="AL12" s="301"/>
      <c r="AM12" s="300"/>
      <c r="AN12" s="301"/>
      <c r="AO12" s="299"/>
      <c r="AP12" s="301"/>
      <c r="AQ12" s="300"/>
      <c r="AR12" s="301"/>
      <c r="AS12" s="258"/>
      <c r="AT12" s="301"/>
      <c r="AU12" s="258"/>
      <c r="AV12" s="301"/>
      <c r="AW12" s="300"/>
      <c r="AX12" s="301"/>
      <c r="AY12" s="257"/>
      <c r="AZ12" s="301"/>
      <c r="BA12" s="257"/>
      <c r="BB12" s="301"/>
      <c r="BC12" s="257"/>
      <c r="BD12" s="301"/>
      <c r="BE12" s="300"/>
      <c r="BF12" s="301"/>
      <c r="BG12" s="300"/>
      <c r="BH12" s="301"/>
      <c r="BI12" s="302"/>
      <c r="BJ12" s="302"/>
      <c r="BK12" s="302"/>
      <c r="BL12" s="302"/>
      <c r="BM12" s="302"/>
      <c r="BN12" s="302"/>
      <c r="BO12" s="302"/>
      <c r="BP12" s="302"/>
    </row>
    <row r="13" spans="2:68" ht="13.5">
      <c r="B13" s="295">
        <f>データ!C42</f>
        <v>8</v>
      </c>
      <c r="C13" s="295" t="str">
        <f>データ!F42</f>
        <v>11200101</v>
      </c>
      <c r="D13" s="40" t="str">
        <f t="shared" si="0"/>
        <v>０１学校管理費</v>
      </c>
      <c r="E13" s="41" t="str">
        <f>データ!H42</f>
        <v>１２役務費</v>
      </c>
      <c r="F13" s="42" t="str">
        <f>データ!G42</f>
        <v>００１郵便料</v>
      </c>
      <c r="G13" s="297">
        <f>データ!H11:H11</f>
        <v>0</v>
      </c>
      <c r="H13" s="297">
        <f>SUM($AB$6:$AB$75)</f>
        <v>0</v>
      </c>
      <c r="I13" s="308">
        <f t="shared" si="1"/>
        <v>0</v>
      </c>
      <c r="J13" s="296">
        <f>COUNT(AB6:AB75)</f>
        <v>0</v>
      </c>
      <c r="K13" s="290"/>
      <c r="M13" s="259"/>
      <c r="N13" s="325"/>
      <c r="O13" s="258"/>
      <c r="P13" s="301"/>
      <c r="Q13" s="257"/>
      <c r="R13" s="301"/>
      <c r="S13" s="299"/>
      <c r="T13" s="301"/>
      <c r="U13" s="258"/>
      <c r="V13" s="301"/>
      <c r="W13" s="300"/>
      <c r="X13" s="301"/>
      <c r="Y13" s="299"/>
      <c r="Z13" s="301"/>
      <c r="AA13" s="300"/>
      <c r="AB13" s="301"/>
      <c r="AC13" s="257"/>
      <c r="AD13" s="301"/>
      <c r="AE13" s="300"/>
      <c r="AF13" s="301"/>
      <c r="AG13" s="300"/>
      <c r="AH13" s="301"/>
      <c r="AI13" s="299"/>
      <c r="AJ13" s="301"/>
      <c r="AK13" s="299"/>
      <c r="AL13" s="301"/>
      <c r="AM13" s="300"/>
      <c r="AN13" s="301"/>
      <c r="AO13" s="299"/>
      <c r="AP13" s="301"/>
      <c r="AQ13" s="300"/>
      <c r="AR13" s="301"/>
      <c r="AS13" s="258"/>
      <c r="AT13" s="301"/>
      <c r="AU13" s="258"/>
      <c r="AV13" s="301"/>
      <c r="AW13" s="300"/>
      <c r="AX13" s="301"/>
      <c r="AY13" s="257"/>
      <c r="AZ13" s="301"/>
      <c r="BA13" s="257"/>
      <c r="BB13" s="301"/>
      <c r="BC13" s="257"/>
      <c r="BD13" s="301"/>
      <c r="BE13" s="300"/>
      <c r="BF13" s="301"/>
      <c r="BG13" s="300"/>
      <c r="BH13" s="301"/>
      <c r="BI13" s="302"/>
      <c r="BJ13" s="302"/>
      <c r="BK13" s="302"/>
      <c r="BL13" s="302"/>
      <c r="BM13" s="302"/>
      <c r="BN13" s="302"/>
      <c r="BO13" s="302"/>
      <c r="BP13" s="302"/>
    </row>
    <row r="14" spans="2:68" ht="13.5">
      <c r="B14" s="295">
        <f>データ!C43</f>
        <v>9</v>
      </c>
      <c r="C14" s="295" t="str">
        <f>データ!F43</f>
        <v>11200102</v>
      </c>
      <c r="D14" s="40" t="str">
        <f t="shared" si="0"/>
        <v>０１学校管理費</v>
      </c>
      <c r="E14" s="41" t="str">
        <f>データ!H43</f>
        <v>１２役務費</v>
      </c>
      <c r="F14" s="42" t="str">
        <f>データ!G43</f>
        <v>００１電話料</v>
      </c>
      <c r="G14" s="297">
        <f>データ!H12:H12</f>
        <v>0</v>
      </c>
      <c r="H14" s="297">
        <f>SUM($AD$6:$AD$75)</f>
        <v>0</v>
      </c>
      <c r="I14" s="308">
        <f t="shared" si="1"/>
        <v>0</v>
      </c>
      <c r="J14" s="296">
        <f>COUNT(AD6:AD75)</f>
        <v>0</v>
      </c>
      <c r="K14" s="290"/>
      <c r="M14" s="259"/>
      <c r="N14" s="325"/>
      <c r="O14" s="258"/>
      <c r="P14" s="301"/>
      <c r="Q14" s="257"/>
      <c r="R14" s="301"/>
      <c r="S14" s="299"/>
      <c r="T14" s="301"/>
      <c r="U14" s="258"/>
      <c r="V14" s="301"/>
      <c r="W14" s="300"/>
      <c r="X14" s="301"/>
      <c r="Y14" s="299"/>
      <c r="Z14" s="301"/>
      <c r="AA14" s="300"/>
      <c r="AB14" s="301"/>
      <c r="AC14" s="257"/>
      <c r="AD14" s="301"/>
      <c r="AE14" s="300"/>
      <c r="AF14" s="301"/>
      <c r="AG14" s="300"/>
      <c r="AH14" s="301"/>
      <c r="AI14" s="299"/>
      <c r="AJ14" s="301"/>
      <c r="AK14" s="299"/>
      <c r="AL14" s="301"/>
      <c r="AM14" s="300"/>
      <c r="AN14" s="301"/>
      <c r="AO14" s="299"/>
      <c r="AP14" s="301"/>
      <c r="AQ14" s="300"/>
      <c r="AR14" s="301"/>
      <c r="AS14" s="258"/>
      <c r="AT14" s="301"/>
      <c r="AU14" s="258"/>
      <c r="AV14" s="301"/>
      <c r="AW14" s="300"/>
      <c r="AX14" s="301"/>
      <c r="AY14" s="257"/>
      <c r="AZ14" s="301"/>
      <c r="BA14" s="257"/>
      <c r="BB14" s="301"/>
      <c r="BC14" s="257"/>
      <c r="BD14" s="301"/>
      <c r="BE14" s="300"/>
      <c r="BF14" s="301"/>
      <c r="BG14" s="300"/>
      <c r="BH14" s="301"/>
      <c r="BI14" s="302"/>
      <c r="BJ14" s="302"/>
      <c r="BK14" s="302"/>
      <c r="BL14" s="302"/>
      <c r="BM14" s="302"/>
      <c r="BN14" s="302"/>
      <c r="BO14" s="302"/>
      <c r="BP14" s="302"/>
    </row>
    <row r="15" spans="2:68" ht="13.5">
      <c r="B15" s="295">
        <f>データ!C44</f>
        <v>10</v>
      </c>
      <c r="C15" s="295" t="str">
        <f>データ!F44</f>
        <v>11200301</v>
      </c>
      <c r="D15" s="40" t="str">
        <f t="shared" si="0"/>
        <v>０１学校管理費</v>
      </c>
      <c r="E15" s="41" t="str">
        <f>データ!H44</f>
        <v>１２役務費</v>
      </c>
      <c r="F15" s="42" t="str">
        <f>データ!G44</f>
        <v>００３洗濯代</v>
      </c>
      <c r="G15" s="297">
        <f>データ!H13:H13</f>
        <v>0</v>
      </c>
      <c r="H15" s="297">
        <f>SUM($AF$6:$AF$75)</f>
        <v>0</v>
      </c>
      <c r="I15" s="308">
        <f t="shared" si="1"/>
        <v>0</v>
      </c>
      <c r="J15" s="296">
        <f>COUNT(AF6:AF75)</f>
        <v>0</v>
      </c>
      <c r="K15" s="290"/>
      <c r="M15" s="259"/>
      <c r="N15" s="325"/>
      <c r="O15" s="258"/>
      <c r="P15" s="301"/>
      <c r="Q15" s="257"/>
      <c r="R15" s="301"/>
      <c r="S15" s="299"/>
      <c r="T15" s="301"/>
      <c r="U15" s="258"/>
      <c r="V15" s="301"/>
      <c r="W15" s="300"/>
      <c r="X15" s="301"/>
      <c r="Y15" s="299"/>
      <c r="Z15" s="301"/>
      <c r="AA15" s="300"/>
      <c r="AB15" s="301"/>
      <c r="AC15" s="257"/>
      <c r="AD15" s="301"/>
      <c r="AE15" s="300"/>
      <c r="AF15" s="301"/>
      <c r="AG15" s="300"/>
      <c r="AH15" s="301"/>
      <c r="AI15" s="299"/>
      <c r="AJ15" s="301"/>
      <c r="AK15" s="299"/>
      <c r="AL15" s="301"/>
      <c r="AM15" s="300"/>
      <c r="AN15" s="301"/>
      <c r="AO15" s="300"/>
      <c r="AP15" s="301"/>
      <c r="AQ15" s="300"/>
      <c r="AR15" s="301"/>
      <c r="AS15" s="258"/>
      <c r="AT15" s="301"/>
      <c r="AU15" s="258"/>
      <c r="AV15" s="301"/>
      <c r="AW15" s="300"/>
      <c r="AX15" s="301"/>
      <c r="AY15" s="257"/>
      <c r="AZ15" s="301"/>
      <c r="BA15" s="257"/>
      <c r="BB15" s="301"/>
      <c r="BC15" s="257"/>
      <c r="BD15" s="301"/>
      <c r="BE15" s="300"/>
      <c r="BF15" s="301"/>
      <c r="BG15" s="300"/>
      <c r="BH15" s="301"/>
      <c r="BI15" s="302"/>
      <c r="BJ15" s="302"/>
      <c r="BK15" s="302"/>
      <c r="BL15" s="302"/>
      <c r="BM15" s="302"/>
      <c r="BN15" s="302"/>
      <c r="BO15" s="302"/>
      <c r="BP15" s="302"/>
    </row>
    <row r="16" spans="2:68" ht="13.5">
      <c r="B16" s="295">
        <f>データ!C45</f>
        <v>11</v>
      </c>
      <c r="C16" s="295" t="str">
        <f>データ!F45</f>
        <v>11200302</v>
      </c>
      <c r="D16" s="40" t="str">
        <f t="shared" si="0"/>
        <v>０１学校管理費</v>
      </c>
      <c r="E16" s="41" t="str">
        <f>データ!H45</f>
        <v>１２役務費</v>
      </c>
      <c r="F16" s="42" t="str">
        <f>データ!G45</f>
        <v>００３ピアノ調律</v>
      </c>
      <c r="G16" s="297">
        <f>データ!H14:H14</f>
        <v>0</v>
      </c>
      <c r="H16" s="297">
        <f>SUM($AH$6:$AH$75)</f>
        <v>0</v>
      </c>
      <c r="I16" s="308">
        <f t="shared" si="1"/>
        <v>0</v>
      </c>
      <c r="J16" s="296">
        <f>COUNT(AH6:AH75)</f>
        <v>0</v>
      </c>
      <c r="K16" s="290"/>
      <c r="M16" s="259"/>
      <c r="N16" s="325"/>
      <c r="O16" s="258"/>
      <c r="P16" s="301"/>
      <c r="Q16" s="300"/>
      <c r="R16" s="301"/>
      <c r="S16" s="299"/>
      <c r="T16" s="301"/>
      <c r="U16" s="258"/>
      <c r="V16" s="301"/>
      <c r="W16" s="300"/>
      <c r="X16" s="301"/>
      <c r="Y16" s="299"/>
      <c r="Z16" s="301"/>
      <c r="AA16" s="300"/>
      <c r="AB16" s="301"/>
      <c r="AC16" s="257"/>
      <c r="AD16" s="301"/>
      <c r="AE16" s="300"/>
      <c r="AF16" s="301"/>
      <c r="AG16" s="300"/>
      <c r="AH16" s="301"/>
      <c r="AI16" s="299"/>
      <c r="AJ16" s="301"/>
      <c r="AK16" s="299"/>
      <c r="AL16" s="301"/>
      <c r="AM16" s="300"/>
      <c r="AN16" s="301"/>
      <c r="AO16" s="300"/>
      <c r="AP16" s="301"/>
      <c r="AQ16" s="300"/>
      <c r="AR16" s="301"/>
      <c r="AS16" s="258"/>
      <c r="AT16" s="301"/>
      <c r="AU16" s="258"/>
      <c r="AV16" s="301"/>
      <c r="AW16" s="300"/>
      <c r="AX16" s="301"/>
      <c r="AY16" s="257"/>
      <c r="AZ16" s="301"/>
      <c r="BA16" s="300"/>
      <c r="BB16" s="301"/>
      <c r="BC16" s="257"/>
      <c r="BD16" s="301"/>
      <c r="BE16" s="300"/>
      <c r="BF16" s="301"/>
      <c r="BG16" s="300"/>
      <c r="BH16" s="301"/>
      <c r="BI16" s="302"/>
      <c r="BJ16" s="302"/>
      <c r="BK16" s="302"/>
      <c r="BL16" s="302"/>
      <c r="BM16" s="302"/>
      <c r="BN16" s="302"/>
      <c r="BO16" s="302"/>
      <c r="BP16" s="302"/>
    </row>
    <row r="17" spans="2:68" ht="13.5">
      <c r="B17" s="295">
        <f>データ!C46</f>
        <v>12</v>
      </c>
      <c r="C17" s="295" t="str">
        <f>データ!F46</f>
        <v>11401000</v>
      </c>
      <c r="D17" s="40" t="str">
        <f t="shared" si="0"/>
        <v>０１学校管理費</v>
      </c>
      <c r="E17" s="41" t="str">
        <f>データ!H46</f>
        <v>１４使用料及賃借料</v>
      </c>
      <c r="F17" s="42" t="str">
        <f>データ!G46</f>
        <v>01自動車借上料</v>
      </c>
      <c r="G17" s="297">
        <f>データ!H15:H15</f>
        <v>0</v>
      </c>
      <c r="H17" s="297">
        <f>SUM($AJ$6:$AJ$75)</f>
        <v>0</v>
      </c>
      <c r="I17" s="308">
        <f t="shared" si="1"/>
        <v>0</v>
      </c>
      <c r="J17" s="296">
        <f>COUNT(AJ6:AJ75)</f>
        <v>0</v>
      </c>
      <c r="K17" s="290"/>
      <c r="M17" s="259"/>
      <c r="N17" s="325"/>
      <c r="O17" s="258"/>
      <c r="P17" s="301"/>
      <c r="Q17" s="300"/>
      <c r="R17" s="301"/>
      <c r="S17" s="299"/>
      <c r="T17" s="301"/>
      <c r="U17" s="258"/>
      <c r="V17" s="301"/>
      <c r="W17" s="300"/>
      <c r="X17" s="301"/>
      <c r="Y17" s="299"/>
      <c r="Z17" s="301"/>
      <c r="AA17" s="300"/>
      <c r="AB17" s="301"/>
      <c r="AC17" s="257"/>
      <c r="AD17" s="301"/>
      <c r="AE17" s="300"/>
      <c r="AF17" s="301"/>
      <c r="AG17" s="300"/>
      <c r="AH17" s="301"/>
      <c r="AI17" s="299"/>
      <c r="AJ17" s="301"/>
      <c r="AK17" s="299"/>
      <c r="AL17" s="301"/>
      <c r="AM17" s="300"/>
      <c r="AN17" s="301"/>
      <c r="AO17" s="300"/>
      <c r="AP17" s="301"/>
      <c r="AQ17" s="300"/>
      <c r="AR17" s="301"/>
      <c r="AS17" s="258"/>
      <c r="AT17" s="301"/>
      <c r="AU17" s="258"/>
      <c r="AV17" s="301"/>
      <c r="AW17" s="300"/>
      <c r="AX17" s="301"/>
      <c r="AY17" s="257"/>
      <c r="AZ17" s="301"/>
      <c r="BA17" s="300"/>
      <c r="BB17" s="301"/>
      <c r="BC17" s="257"/>
      <c r="BD17" s="301"/>
      <c r="BE17" s="300"/>
      <c r="BF17" s="301"/>
      <c r="BG17" s="300"/>
      <c r="BH17" s="301"/>
      <c r="BI17" s="302"/>
      <c r="BJ17" s="302"/>
      <c r="BK17" s="302"/>
      <c r="BL17" s="302"/>
      <c r="BM17" s="302"/>
      <c r="BN17" s="302"/>
      <c r="BO17" s="302"/>
      <c r="BP17" s="302"/>
    </row>
    <row r="18" spans="2:68" ht="13.5">
      <c r="B18" s="295">
        <f>データ!C47</f>
        <v>13</v>
      </c>
      <c r="C18" s="295" t="str">
        <f>データ!F47</f>
        <v>11402000</v>
      </c>
      <c r="D18" s="40" t="str">
        <f t="shared" si="0"/>
        <v>０１学校管理費</v>
      </c>
      <c r="E18" s="41" t="str">
        <f>データ!H47</f>
        <v>１４使用料及賃借料</v>
      </c>
      <c r="F18" s="42" t="str">
        <f>データ!G47</f>
        <v>02事務用機器借上料</v>
      </c>
      <c r="G18" s="297">
        <f>データ!H16:H16</f>
        <v>0</v>
      </c>
      <c r="H18" s="297">
        <f>SUM($AL$6:$AL$75)</f>
        <v>0</v>
      </c>
      <c r="I18" s="308">
        <f t="shared" si="1"/>
        <v>0</v>
      </c>
      <c r="J18" s="296">
        <f>COUNT(AL6:AL75)</f>
        <v>0</v>
      </c>
      <c r="K18" s="290"/>
      <c r="M18" s="259"/>
      <c r="N18" s="325"/>
      <c r="O18" s="258"/>
      <c r="P18" s="301"/>
      <c r="Q18" s="300"/>
      <c r="R18" s="301"/>
      <c r="S18" s="299"/>
      <c r="T18" s="301"/>
      <c r="U18" s="258"/>
      <c r="V18" s="301"/>
      <c r="W18" s="300"/>
      <c r="X18" s="301"/>
      <c r="Y18" s="299"/>
      <c r="Z18" s="301"/>
      <c r="AA18" s="300"/>
      <c r="AB18" s="301"/>
      <c r="AC18" s="257"/>
      <c r="AD18" s="301"/>
      <c r="AE18" s="300"/>
      <c r="AF18" s="301"/>
      <c r="AG18" s="300"/>
      <c r="AH18" s="301"/>
      <c r="AI18" s="299"/>
      <c r="AJ18" s="301"/>
      <c r="AK18" s="299"/>
      <c r="AL18" s="301"/>
      <c r="AM18" s="300"/>
      <c r="AN18" s="301"/>
      <c r="AO18" s="300"/>
      <c r="AP18" s="301"/>
      <c r="AQ18" s="300"/>
      <c r="AR18" s="301"/>
      <c r="AS18" s="258"/>
      <c r="AT18" s="301"/>
      <c r="AU18" s="258"/>
      <c r="AV18" s="301"/>
      <c r="AW18" s="300"/>
      <c r="AX18" s="301"/>
      <c r="AY18" s="257"/>
      <c r="AZ18" s="301"/>
      <c r="BA18" s="300"/>
      <c r="BB18" s="301"/>
      <c r="BC18" s="257"/>
      <c r="BD18" s="301"/>
      <c r="BE18" s="300"/>
      <c r="BF18" s="301"/>
      <c r="BG18" s="300"/>
      <c r="BH18" s="301"/>
      <c r="BI18" s="302"/>
      <c r="BJ18" s="302"/>
      <c r="BK18" s="302"/>
      <c r="BL18" s="302"/>
      <c r="BM18" s="302"/>
      <c r="BN18" s="302"/>
      <c r="BO18" s="302"/>
      <c r="BP18" s="302"/>
    </row>
    <row r="19" spans="2:68" ht="13.5">
      <c r="B19" s="295">
        <f>データ!C48</f>
        <v>14</v>
      </c>
      <c r="C19" s="295" t="str">
        <f>データ!F48</f>
        <v>11405000</v>
      </c>
      <c r="D19" s="40" t="str">
        <f t="shared" si="0"/>
        <v>０１学校管理費</v>
      </c>
      <c r="E19" s="41" t="str">
        <f>データ!H48</f>
        <v>１４使用料及賃借料</v>
      </c>
      <c r="F19" s="42" t="str">
        <f>データ!G48</f>
        <v>05その他借上料</v>
      </c>
      <c r="G19" s="297">
        <f>データ!H17:H17</f>
        <v>0</v>
      </c>
      <c r="H19" s="297">
        <f>SUM($AN$6:$AN$75)</f>
        <v>0</v>
      </c>
      <c r="I19" s="308">
        <f t="shared" si="1"/>
        <v>0</v>
      </c>
      <c r="J19" s="296">
        <f>COUNT(AN6:AN75)</f>
        <v>0</v>
      </c>
      <c r="K19" s="290"/>
      <c r="M19" s="259"/>
      <c r="N19" s="325"/>
      <c r="O19" s="258"/>
      <c r="P19" s="301"/>
      <c r="Q19" s="300"/>
      <c r="R19" s="301"/>
      <c r="S19" s="299"/>
      <c r="T19" s="301"/>
      <c r="U19" s="300"/>
      <c r="V19" s="301"/>
      <c r="W19" s="300"/>
      <c r="X19" s="301"/>
      <c r="Y19" s="299"/>
      <c r="Z19" s="301"/>
      <c r="AA19" s="300"/>
      <c r="AB19" s="301"/>
      <c r="AC19" s="257"/>
      <c r="AD19" s="301"/>
      <c r="AE19" s="300"/>
      <c r="AF19" s="301"/>
      <c r="AG19" s="300"/>
      <c r="AH19" s="301"/>
      <c r="AI19" s="299"/>
      <c r="AJ19" s="301"/>
      <c r="AK19" s="299"/>
      <c r="AL19" s="301"/>
      <c r="AM19" s="300"/>
      <c r="AN19" s="301"/>
      <c r="AO19" s="300"/>
      <c r="AP19" s="301"/>
      <c r="AQ19" s="300"/>
      <c r="AR19" s="301"/>
      <c r="AS19" s="258"/>
      <c r="AT19" s="301"/>
      <c r="AU19" s="258"/>
      <c r="AV19" s="301"/>
      <c r="AW19" s="257"/>
      <c r="AX19" s="301"/>
      <c r="AY19" s="300"/>
      <c r="AZ19" s="301"/>
      <c r="BA19" s="300"/>
      <c r="BB19" s="301"/>
      <c r="BC19" s="257"/>
      <c r="BD19" s="301"/>
      <c r="BE19" s="300"/>
      <c r="BF19" s="301"/>
      <c r="BG19" s="300"/>
      <c r="BH19" s="301"/>
      <c r="BI19" s="302"/>
      <c r="BJ19" s="302"/>
      <c r="BK19" s="302"/>
      <c r="BL19" s="302"/>
      <c r="BM19" s="302"/>
      <c r="BN19" s="302"/>
      <c r="BO19" s="302"/>
      <c r="BP19" s="302"/>
    </row>
    <row r="20" spans="2:68" ht="13.5">
      <c r="B20" s="295">
        <f>データ!C49</f>
        <v>15</v>
      </c>
      <c r="C20" s="295" t="str">
        <f>データ!F49</f>
        <v>11601000</v>
      </c>
      <c r="D20" s="40" t="str">
        <f t="shared" si="0"/>
        <v>０１学校管理費</v>
      </c>
      <c r="E20" s="41" t="str">
        <f>データ!H49</f>
        <v>１６原材料費</v>
      </c>
      <c r="F20" s="42" t="str">
        <f>データ!G49</f>
        <v>01補修用資材</v>
      </c>
      <c r="G20" s="297">
        <f>データ!H18:H18</f>
        <v>0</v>
      </c>
      <c r="H20" s="297">
        <f>SUM($AP$6:$AP$75)</f>
        <v>0</v>
      </c>
      <c r="I20" s="308">
        <f t="shared" si="1"/>
        <v>0</v>
      </c>
      <c r="J20" s="296">
        <f>COUNT(AP6:AP75)</f>
        <v>0</v>
      </c>
      <c r="K20" s="290"/>
      <c r="M20" s="259"/>
      <c r="N20" s="305"/>
      <c r="O20" s="258"/>
      <c r="P20" s="301"/>
      <c r="Q20" s="300"/>
      <c r="R20" s="301"/>
      <c r="S20" s="299"/>
      <c r="T20" s="301"/>
      <c r="U20" s="300"/>
      <c r="V20" s="301"/>
      <c r="W20" s="300"/>
      <c r="X20" s="301"/>
      <c r="Y20" s="299"/>
      <c r="Z20" s="301"/>
      <c r="AA20" s="300"/>
      <c r="AB20" s="301"/>
      <c r="AC20" s="257"/>
      <c r="AD20" s="301"/>
      <c r="AE20" s="300"/>
      <c r="AF20" s="301"/>
      <c r="AG20" s="300"/>
      <c r="AH20" s="301"/>
      <c r="AI20" s="299"/>
      <c r="AJ20" s="301"/>
      <c r="AK20" s="299"/>
      <c r="AL20" s="301"/>
      <c r="AM20" s="300"/>
      <c r="AN20" s="301"/>
      <c r="AO20" s="300"/>
      <c r="AP20" s="301"/>
      <c r="AQ20" s="300"/>
      <c r="AR20" s="301"/>
      <c r="AS20" s="258"/>
      <c r="AT20" s="301"/>
      <c r="AU20" s="258"/>
      <c r="AV20" s="301"/>
      <c r="AW20" s="257"/>
      <c r="AX20" s="301"/>
      <c r="AY20" s="300"/>
      <c r="AZ20" s="301"/>
      <c r="BA20" s="300"/>
      <c r="BB20" s="301"/>
      <c r="BC20" s="257"/>
      <c r="BD20" s="301"/>
      <c r="BE20" s="300"/>
      <c r="BF20" s="301"/>
      <c r="BG20" s="300"/>
      <c r="BH20" s="301"/>
      <c r="BI20" s="302"/>
      <c r="BJ20" s="302"/>
      <c r="BK20" s="302"/>
      <c r="BL20" s="302"/>
      <c r="BM20" s="302"/>
      <c r="BN20" s="302"/>
      <c r="BO20" s="302"/>
      <c r="BP20" s="302"/>
    </row>
    <row r="21" spans="2:68" ht="13.5">
      <c r="B21" s="295">
        <f>データ!C50</f>
        <v>16</v>
      </c>
      <c r="C21" s="295" t="str">
        <f>データ!F50</f>
        <v>11800000</v>
      </c>
      <c r="D21" s="40" t="str">
        <f t="shared" si="0"/>
        <v>０１学校管理費</v>
      </c>
      <c r="E21" s="41" t="str">
        <f>データ!H50</f>
        <v>１８備品購入費</v>
      </c>
      <c r="F21" s="42" t="str">
        <f>データ!G50</f>
        <v>　　管理備品</v>
      </c>
      <c r="G21" s="297">
        <f>データ!H19:H19</f>
        <v>0</v>
      </c>
      <c r="H21" s="297">
        <f>SUM($AR$6:$AR$75)</f>
        <v>0</v>
      </c>
      <c r="I21" s="308">
        <f t="shared" si="1"/>
        <v>0</v>
      </c>
      <c r="J21" s="296">
        <f>COUNT(AR6:AR75)</f>
        <v>0</v>
      </c>
      <c r="K21" s="290"/>
      <c r="M21" s="259"/>
      <c r="N21" s="305"/>
      <c r="O21" s="300"/>
      <c r="P21" s="301"/>
      <c r="Q21" s="300"/>
      <c r="R21" s="301"/>
      <c r="S21" s="299"/>
      <c r="T21" s="301"/>
      <c r="U21" s="300"/>
      <c r="V21" s="301"/>
      <c r="W21" s="300"/>
      <c r="X21" s="301"/>
      <c r="Y21" s="299"/>
      <c r="Z21" s="301"/>
      <c r="AA21" s="300"/>
      <c r="AB21" s="301"/>
      <c r="AC21" s="257"/>
      <c r="AD21" s="301"/>
      <c r="AE21" s="300"/>
      <c r="AF21" s="301"/>
      <c r="AG21" s="300"/>
      <c r="AH21" s="301"/>
      <c r="AI21" s="299"/>
      <c r="AJ21" s="301"/>
      <c r="AK21" s="300"/>
      <c r="AL21" s="301"/>
      <c r="AM21" s="300"/>
      <c r="AN21" s="301"/>
      <c r="AO21" s="300"/>
      <c r="AP21" s="301"/>
      <c r="AQ21" s="300"/>
      <c r="AR21" s="301"/>
      <c r="AS21" s="258"/>
      <c r="AT21" s="301"/>
      <c r="AU21" s="258"/>
      <c r="AV21" s="301"/>
      <c r="AW21" s="257"/>
      <c r="AX21" s="301"/>
      <c r="AY21" s="300"/>
      <c r="AZ21" s="301"/>
      <c r="BA21" s="300"/>
      <c r="BB21" s="301"/>
      <c r="BC21" s="257"/>
      <c r="BD21" s="301"/>
      <c r="BE21" s="300"/>
      <c r="BF21" s="301"/>
      <c r="BG21" s="300"/>
      <c r="BH21" s="301"/>
      <c r="BI21" s="302"/>
      <c r="BJ21" s="302"/>
      <c r="BK21" s="302"/>
      <c r="BL21" s="302"/>
      <c r="BM21" s="302"/>
      <c r="BN21" s="302"/>
      <c r="BO21" s="302"/>
      <c r="BP21" s="302"/>
    </row>
    <row r="22" spans="2:68" ht="13.5">
      <c r="B22" s="295">
        <f>データ!C51</f>
        <v>17</v>
      </c>
      <c r="C22" s="295" t="str">
        <f>データ!F51</f>
        <v>20800100</v>
      </c>
      <c r="D22" s="40" t="str">
        <f t="shared" si="0"/>
        <v>０２教育振興費</v>
      </c>
      <c r="E22" s="41" t="str">
        <f>データ!H51</f>
        <v>１１需用費</v>
      </c>
      <c r="F22" s="42" t="str">
        <f>データ!G51</f>
        <v>01講師謝礼</v>
      </c>
      <c r="G22" s="297">
        <f>データ!H20:H20</f>
        <v>0</v>
      </c>
      <c r="H22" s="297">
        <f>SUM($AT$6:$AT$75)</f>
        <v>0</v>
      </c>
      <c r="I22" s="308">
        <f t="shared" si="1"/>
        <v>0</v>
      </c>
      <c r="J22" s="296">
        <f>COUNT(AT6:AT75)</f>
        <v>0</v>
      </c>
      <c r="K22" s="290"/>
      <c r="M22" s="259"/>
      <c r="N22" s="305"/>
      <c r="O22" s="300"/>
      <c r="P22" s="301"/>
      <c r="Q22" s="300"/>
      <c r="R22" s="301"/>
      <c r="S22" s="299"/>
      <c r="T22" s="301"/>
      <c r="U22" s="300"/>
      <c r="V22" s="301"/>
      <c r="W22" s="300"/>
      <c r="X22" s="301"/>
      <c r="Y22" s="299"/>
      <c r="Z22" s="301"/>
      <c r="AA22" s="300"/>
      <c r="AB22" s="301"/>
      <c r="AC22" s="257"/>
      <c r="AD22" s="301"/>
      <c r="AE22" s="300"/>
      <c r="AF22" s="301"/>
      <c r="AG22" s="300"/>
      <c r="AH22" s="301"/>
      <c r="AI22" s="299"/>
      <c r="AJ22" s="301"/>
      <c r="AK22" s="300"/>
      <c r="AL22" s="301"/>
      <c r="AM22" s="300"/>
      <c r="AN22" s="301"/>
      <c r="AO22" s="300"/>
      <c r="AP22" s="301"/>
      <c r="AQ22" s="300"/>
      <c r="AR22" s="301"/>
      <c r="AS22" s="258"/>
      <c r="AT22" s="301"/>
      <c r="AU22" s="258"/>
      <c r="AV22" s="301"/>
      <c r="AW22" s="257"/>
      <c r="AX22" s="301"/>
      <c r="AY22" s="300"/>
      <c r="AZ22" s="301"/>
      <c r="BA22" s="300"/>
      <c r="BB22" s="301"/>
      <c r="BC22" s="300"/>
      <c r="BD22" s="301"/>
      <c r="BE22" s="300"/>
      <c r="BF22" s="301"/>
      <c r="BG22" s="300"/>
      <c r="BH22" s="301"/>
      <c r="BI22" s="302"/>
      <c r="BJ22" s="302"/>
      <c r="BK22" s="302"/>
      <c r="BL22" s="302"/>
      <c r="BM22" s="302"/>
      <c r="BN22" s="302"/>
      <c r="BO22" s="302"/>
      <c r="BP22" s="302"/>
    </row>
    <row r="23" spans="2:68" ht="13.5">
      <c r="B23" s="295">
        <f>データ!C52</f>
        <v>18</v>
      </c>
      <c r="C23" s="295" t="str">
        <f>データ!F52</f>
        <v>21100100</v>
      </c>
      <c r="D23" s="40" t="str">
        <f t="shared" si="0"/>
        <v>０２教育振興費</v>
      </c>
      <c r="E23" s="41" t="str">
        <f>データ!H52</f>
        <v>１１需用費</v>
      </c>
      <c r="F23" s="42" t="str">
        <f>データ!G52</f>
        <v>００１消耗品費</v>
      </c>
      <c r="G23" s="297">
        <f>データ!H21:H21</f>
        <v>0</v>
      </c>
      <c r="H23" s="297">
        <f>SUM($AV$6:$AV$75)</f>
        <v>0</v>
      </c>
      <c r="I23" s="308">
        <f t="shared" si="1"/>
        <v>0</v>
      </c>
      <c r="J23" s="296">
        <f>COUNT(AV6:AV75)</f>
        <v>0</v>
      </c>
      <c r="K23" s="290"/>
      <c r="M23" s="259"/>
      <c r="N23" s="305"/>
      <c r="O23" s="300"/>
      <c r="P23" s="301"/>
      <c r="Q23" s="300"/>
      <c r="R23" s="301"/>
      <c r="S23" s="299"/>
      <c r="T23" s="301"/>
      <c r="U23" s="300"/>
      <c r="V23" s="301"/>
      <c r="W23" s="300"/>
      <c r="X23" s="301"/>
      <c r="Y23" s="299"/>
      <c r="Z23" s="301"/>
      <c r="AA23" s="300"/>
      <c r="AB23" s="301"/>
      <c r="AC23" s="257"/>
      <c r="AD23" s="301"/>
      <c r="AE23" s="300"/>
      <c r="AF23" s="301"/>
      <c r="AG23" s="300"/>
      <c r="AH23" s="301"/>
      <c r="AI23" s="299"/>
      <c r="AJ23" s="301"/>
      <c r="AK23" s="300"/>
      <c r="AL23" s="301"/>
      <c r="AM23" s="300"/>
      <c r="AN23" s="301"/>
      <c r="AO23" s="300"/>
      <c r="AP23" s="301"/>
      <c r="AQ23" s="300"/>
      <c r="AR23" s="301"/>
      <c r="AS23" s="258"/>
      <c r="AT23" s="301"/>
      <c r="AU23" s="258"/>
      <c r="AV23" s="301"/>
      <c r="AW23" s="300"/>
      <c r="AX23" s="301"/>
      <c r="AY23" s="300"/>
      <c r="AZ23" s="301"/>
      <c r="BA23" s="300"/>
      <c r="BB23" s="301"/>
      <c r="BC23" s="300"/>
      <c r="BD23" s="301"/>
      <c r="BE23" s="300"/>
      <c r="BF23" s="301"/>
      <c r="BG23" s="300"/>
      <c r="BH23" s="301"/>
      <c r="BI23" s="302"/>
      <c r="BJ23" s="302"/>
      <c r="BK23" s="302"/>
      <c r="BL23" s="302"/>
      <c r="BM23" s="302"/>
      <c r="BN23" s="302"/>
      <c r="BO23" s="302"/>
      <c r="BP23" s="302"/>
    </row>
    <row r="24" spans="2:68" ht="13.5">
      <c r="B24" s="295">
        <f>データ!C53</f>
        <v>19</v>
      </c>
      <c r="C24" s="295" t="str">
        <f>データ!F53</f>
        <v>21100300</v>
      </c>
      <c r="D24" s="40" t="str">
        <f t="shared" si="0"/>
        <v>０２教育振興費</v>
      </c>
      <c r="E24" s="41" t="str">
        <f>データ!H53</f>
        <v>１１需用費</v>
      </c>
      <c r="F24" s="42" t="str">
        <f>データ!G53</f>
        <v>００３印刷製本費</v>
      </c>
      <c r="G24" s="297">
        <f>データ!H22:H22</f>
        <v>0</v>
      </c>
      <c r="H24" s="297">
        <f>SUM($AX$6:$AX$75)</f>
        <v>0</v>
      </c>
      <c r="I24" s="308">
        <f t="shared" si="1"/>
        <v>0</v>
      </c>
      <c r="J24" s="296">
        <f>COUNT(AX6:AX75)</f>
        <v>0</v>
      </c>
      <c r="K24" s="290"/>
      <c r="M24" s="259"/>
      <c r="N24" s="305"/>
      <c r="O24" s="300"/>
      <c r="P24" s="301"/>
      <c r="Q24" s="300"/>
      <c r="R24" s="301"/>
      <c r="S24" s="299"/>
      <c r="T24" s="301"/>
      <c r="U24" s="300"/>
      <c r="V24" s="301"/>
      <c r="W24" s="300"/>
      <c r="X24" s="301"/>
      <c r="Y24" s="299"/>
      <c r="Z24" s="301"/>
      <c r="AA24" s="300"/>
      <c r="AB24" s="301"/>
      <c r="AC24" s="257"/>
      <c r="AD24" s="301"/>
      <c r="AE24" s="300"/>
      <c r="AF24" s="301"/>
      <c r="AG24" s="300"/>
      <c r="AH24" s="301"/>
      <c r="AI24" s="300"/>
      <c r="AJ24" s="301"/>
      <c r="AK24" s="300"/>
      <c r="AL24" s="301"/>
      <c r="AM24" s="300"/>
      <c r="AN24" s="301"/>
      <c r="AO24" s="300"/>
      <c r="AP24" s="301"/>
      <c r="AQ24" s="300"/>
      <c r="AR24" s="301"/>
      <c r="AS24" s="258"/>
      <c r="AT24" s="301"/>
      <c r="AU24" s="258"/>
      <c r="AV24" s="301"/>
      <c r="AW24" s="300"/>
      <c r="AX24" s="301"/>
      <c r="AY24" s="300"/>
      <c r="AZ24" s="301"/>
      <c r="BA24" s="300"/>
      <c r="BB24" s="301"/>
      <c r="BC24" s="300"/>
      <c r="BD24" s="301"/>
      <c r="BE24" s="300"/>
      <c r="BF24" s="301"/>
      <c r="BG24" s="300"/>
      <c r="BH24" s="301"/>
      <c r="BI24" s="302"/>
      <c r="BJ24" s="302"/>
      <c r="BK24" s="302"/>
      <c r="BL24" s="302"/>
      <c r="BM24" s="302"/>
      <c r="BN24" s="302"/>
      <c r="BO24" s="302"/>
      <c r="BP24" s="302"/>
    </row>
    <row r="25" spans="2:68" ht="13.5">
      <c r="B25" s="295">
        <f>データ!C54</f>
        <v>20</v>
      </c>
      <c r="C25" s="295" t="str">
        <f>データ!F54</f>
        <v>21100500</v>
      </c>
      <c r="D25" s="40" t="str">
        <f t="shared" si="0"/>
        <v>０２教育振興費</v>
      </c>
      <c r="E25" s="41" t="str">
        <f>データ!H54</f>
        <v>１１需用費</v>
      </c>
      <c r="F25" s="42" t="str">
        <f>データ!G54</f>
        <v>００５燃料費</v>
      </c>
      <c r="G25" s="297">
        <f>データ!H23:H23</f>
        <v>0</v>
      </c>
      <c r="H25" s="297">
        <f>SUM($AZ$6:$AZ$75)</f>
        <v>0</v>
      </c>
      <c r="I25" s="308">
        <f t="shared" si="1"/>
        <v>0</v>
      </c>
      <c r="J25" s="296">
        <f>COUNT(AZ6:AZ75)</f>
        <v>0</v>
      </c>
      <c r="K25" s="290"/>
      <c r="M25" s="259"/>
      <c r="N25" s="305"/>
      <c r="O25" s="300"/>
      <c r="P25" s="301"/>
      <c r="Q25" s="300"/>
      <c r="R25" s="301"/>
      <c r="S25" s="299"/>
      <c r="T25" s="301"/>
      <c r="U25" s="300"/>
      <c r="V25" s="301"/>
      <c r="W25" s="300"/>
      <c r="X25" s="301"/>
      <c r="Y25" s="299"/>
      <c r="Z25" s="301"/>
      <c r="AA25" s="300"/>
      <c r="AB25" s="301"/>
      <c r="AC25" s="257"/>
      <c r="AD25" s="301"/>
      <c r="AE25" s="300"/>
      <c r="AF25" s="301"/>
      <c r="AG25" s="300"/>
      <c r="AH25" s="301"/>
      <c r="AI25" s="300"/>
      <c r="AJ25" s="301"/>
      <c r="AK25" s="300"/>
      <c r="AL25" s="301"/>
      <c r="AM25" s="300"/>
      <c r="AN25" s="301"/>
      <c r="AO25" s="300"/>
      <c r="AP25" s="301"/>
      <c r="AQ25" s="300"/>
      <c r="AR25" s="301"/>
      <c r="AS25" s="258"/>
      <c r="AT25" s="301"/>
      <c r="AU25" s="258"/>
      <c r="AV25" s="301"/>
      <c r="AW25" s="300"/>
      <c r="AX25" s="301"/>
      <c r="AY25" s="300"/>
      <c r="AZ25" s="301"/>
      <c r="BA25" s="300"/>
      <c r="BB25" s="301"/>
      <c r="BC25" s="300"/>
      <c r="BD25" s="301"/>
      <c r="BE25" s="300"/>
      <c r="BF25" s="301"/>
      <c r="BG25" s="300"/>
      <c r="BH25" s="301"/>
      <c r="BI25" s="302"/>
      <c r="BJ25" s="302"/>
      <c r="BK25" s="302"/>
      <c r="BL25" s="302"/>
      <c r="BM25" s="302"/>
      <c r="BN25" s="302"/>
      <c r="BO25" s="302"/>
      <c r="BP25" s="302"/>
    </row>
    <row r="26" spans="2:68" ht="13.5">
      <c r="B26" s="295">
        <f>データ!C55</f>
        <v>21</v>
      </c>
      <c r="C26" s="295" t="str">
        <f>データ!F55</f>
        <v>21401000</v>
      </c>
      <c r="D26" s="40" t="str">
        <f t="shared" si="0"/>
        <v>０２教育振興費</v>
      </c>
      <c r="E26" s="41" t="str">
        <f>データ!H55</f>
        <v>１４使用料及賃借料</v>
      </c>
      <c r="F26" s="42" t="str">
        <f>データ!G55</f>
        <v>０１機械借上料</v>
      </c>
      <c r="G26" s="297">
        <f>データ!H24:H24</f>
        <v>0</v>
      </c>
      <c r="H26" s="297">
        <f>SUM($BB$6:$BB$75)</f>
        <v>0</v>
      </c>
      <c r="I26" s="308">
        <f t="shared" si="1"/>
        <v>0</v>
      </c>
      <c r="J26" s="296">
        <f>COUNT(BB6:BB75)</f>
        <v>0</v>
      </c>
      <c r="K26" s="290"/>
      <c r="M26" s="259"/>
      <c r="N26" s="305"/>
      <c r="O26" s="300"/>
      <c r="P26" s="301"/>
      <c r="Q26" s="300"/>
      <c r="R26" s="301"/>
      <c r="S26" s="299"/>
      <c r="T26" s="301"/>
      <c r="U26" s="300"/>
      <c r="V26" s="301"/>
      <c r="W26" s="300"/>
      <c r="X26" s="301"/>
      <c r="Y26" s="299"/>
      <c r="Z26" s="301"/>
      <c r="AA26" s="300"/>
      <c r="AB26" s="301"/>
      <c r="AC26" s="257"/>
      <c r="AD26" s="301"/>
      <c r="AE26" s="300"/>
      <c r="AF26" s="301"/>
      <c r="AG26" s="300"/>
      <c r="AH26" s="301"/>
      <c r="AI26" s="300"/>
      <c r="AJ26" s="301"/>
      <c r="AK26" s="300"/>
      <c r="AL26" s="301"/>
      <c r="AM26" s="300"/>
      <c r="AN26" s="301"/>
      <c r="AO26" s="300"/>
      <c r="AP26" s="301"/>
      <c r="AQ26" s="300"/>
      <c r="AR26" s="301"/>
      <c r="AS26" s="258"/>
      <c r="AT26" s="301"/>
      <c r="AU26" s="258"/>
      <c r="AV26" s="301"/>
      <c r="AW26" s="300"/>
      <c r="AX26" s="301"/>
      <c r="AY26" s="300"/>
      <c r="AZ26" s="301"/>
      <c r="BA26" s="300"/>
      <c r="BB26" s="301"/>
      <c r="BC26" s="300"/>
      <c r="BD26" s="301"/>
      <c r="BE26" s="300"/>
      <c r="BF26" s="301"/>
      <c r="BG26" s="300"/>
      <c r="BH26" s="301"/>
      <c r="BI26" s="302"/>
      <c r="BJ26" s="302"/>
      <c r="BK26" s="302"/>
      <c r="BL26" s="302"/>
      <c r="BM26" s="302"/>
      <c r="BN26" s="302"/>
      <c r="BO26" s="302"/>
      <c r="BP26" s="302"/>
    </row>
    <row r="27" spans="2:68" ht="13.5">
      <c r="B27" s="295">
        <f>データ!C56</f>
        <v>22</v>
      </c>
      <c r="C27" s="295" t="str">
        <f>データ!F56</f>
        <v>21601000</v>
      </c>
      <c r="D27" s="40" t="str">
        <f t="shared" si="0"/>
        <v>０２教育振興費</v>
      </c>
      <c r="E27" s="41" t="str">
        <f>データ!H56</f>
        <v>１６原材料費</v>
      </c>
      <c r="F27" s="42" t="str">
        <f>データ!G56</f>
        <v>01勤労生産種苗代</v>
      </c>
      <c r="G27" s="297">
        <f>データ!H25:H25</f>
        <v>0</v>
      </c>
      <c r="H27" s="297">
        <f>SUM($BD$6:$BD$75)</f>
        <v>0</v>
      </c>
      <c r="I27" s="308">
        <f t="shared" si="1"/>
        <v>0</v>
      </c>
      <c r="J27" s="296">
        <f>COUNT(BD6:BD75)</f>
        <v>0</v>
      </c>
      <c r="K27" s="290"/>
      <c r="M27" s="259"/>
      <c r="N27" s="305"/>
      <c r="O27" s="300"/>
      <c r="P27" s="301"/>
      <c r="Q27" s="300"/>
      <c r="R27" s="301"/>
      <c r="S27" s="299"/>
      <c r="T27" s="301"/>
      <c r="U27" s="300"/>
      <c r="V27" s="301"/>
      <c r="W27" s="300"/>
      <c r="X27" s="301"/>
      <c r="Y27" s="299"/>
      <c r="Z27" s="301"/>
      <c r="AA27" s="300"/>
      <c r="AB27" s="301"/>
      <c r="AC27" s="257"/>
      <c r="AD27" s="301"/>
      <c r="AE27" s="300"/>
      <c r="AF27" s="301"/>
      <c r="AG27" s="300"/>
      <c r="AH27" s="301"/>
      <c r="AI27" s="300"/>
      <c r="AJ27" s="301"/>
      <c r="AK27" s="300"/>
      <c r="AL27" s="301"/>
      <c r="AM27" s="300"/>
      <c r="AN27" s="301"/>
      <c r="AO27" s="300"/>
      <c r="AP27" s="301"/>
      <c r="AQ27" s="300"/>
      <c r="AR27" s="301"/>
      <c r="AS27" s="258"/>
      <c r="AT27" s="301"/>
      <c r="AU27" s="258"/>
      <c r="AV27" s="301"/>
      <c r="AW27" s="300"/>
      <c r="AX27" s="301"/>
      <c r="AY27" s="300"/>
      <c r="AZ27" s="301"/>
      <c r="BA27" s="300"/>
      <c r="BB27" s="301"/>
      <c r="BC27" s="300"/>
      <c r="BD27" s="301"/>
      <c r="BE27" s="300"/>
      <c r="BF27" s="301"/>
      <c r="BG27" s="300"/>
      <c r="BH27" s="301"/>
      <c r="BI27" s="302"/>
      <c r="BJ27" s="302"/>
      <c r="BK27" s="302"/>
      <c r="BL27" s="302"/>
      <c r="BM27" s="302"/>
      <c r="BN27" s="302"/>
      <c r="BO27" s="302"/>
      <c r="BP27" s="302"/>
    </row>
    <row r="28" spans="2:68" ht="13.5">
      <c r="B28" s="295">
        <f>データ!C57</f>
        <v>23</v>
      </c>
      <c r="C28" s="295" t="str">
        <f>データ!F57</f>
        <v>21602000</v>
      </c>
      <c r="D28" s="40" t="str">
        <f t="shared" si="0"/>
        <v>０２教育振興費</v>
      </c>
      <c r="E28" s="41" t="str">
        <f>データ!H57</f>
        <v>１６原材料費</v>
      </c>
      <c r="F28" s="42" t="str">
        <f>データ!G57</f>
        <v>02特殊学級教材</v>
      </c>
      <c r="G28" s="297">
        <f>データ!H26:H26</f>
        <v>0</v>
      </c>
      <c r="H28" s="297">
        <f>SUM($BF$6:$BF$75)</f>
        <v>0</v>
      </c>
      <c r="I28" s="308">
        <f t="shared" si="1"/>
        <v>0</v>
      </c>
      <c r="J28" s="296">
        <f>COUNT(BF6:BF75)</f>
        <v>0</v>
      </c>
      <c r="K28" s="290"/>
      <c r="M28" s="259"/>
      <c r="N28" s="305"/>
      <c r="O28" s="300"/>
      <c r="P28" s="301"/>
      <c r="Q28" s="300"/>
      <c r="R28" s="301"/>
      <c r="S28" s="299"/>
      <c r="T28" s="301"/>
      <c r="U28" s="300"/>
      <c r="V28" s="301"/>
      <c r="W28" s="300"/>
      <c r="X28" s="301"/>
      <c r="Y28" s="299"/>
      <c r="Z28" s="301"/>
      <c r="AA28" s="300"/>
      <c r="AB28" s="301"/>
      <c r="AC28" s="257"/>
      <c r="AD28" s="301"/>
      <c r="AE28" s="300"/>
      <c r="AF28" s="301"/>
      <c r="AG28" s="300"/>
      <c r="AH28" s="301"/>
      <c r="AI28" s="300"/>
      <c r="AJ28" s="301"/>
      <c r="AK28" s="300"/>
      <c r="AL28" s="301"/>
      <c r="AM28" s="300"/>
      <c r="AN28" s="301"/>
      <c r="AO28" s="300"/>
      <c r="AP28" s="301"/>
      <c r="AQ28" s="300"/>
      <c r="AR28" s="301"/>
      <c r="AS28" s="258"/>
      <c r="AT28" s="301"/>
      <c r="AU28" s="258"/>
      <c r="AV28" s="301"/>
      <c r="AW28" s="300"/>
      <c r="AX28" s="301"/>
      <c r="AY28" s="300"/>
      <c r="AZ28" s="301"/>
      <c r="BA28" s="300"/>
      <c r="BB28" s="301"/>
      <c r="BC28" s="300"/>
      <c r="BD28" s="301"/>
      <c r="BE28" s="300"/>
      <c r="BF28" s="301"/>
      <c r="BG28" s="300"/>
      <c r="BH28" s="301"/>
      <c r="BI28" s="302"/>
      <c r="BJ28" s="302"/>
      <c r="BK28" s="302"/>
      <c r="BL28" s="302"/>
      <c r="BM28" s="302"/>
      <c r="BN28" s="302"/>
      <c r="BO28" s="302"/>
      <c r="BP28" s="302"/>
    </row>
    <row r="29" spans="2:68" ht="13.5">
      <c r="B29" s="295">
        <f>データ!C58</f>
        <v>24</v>
      </c>
      <c r="C29" s="295" t="str">
        <f>データ!F58</f>
        <v>21801000</v>
      </c>
      <c r="D29" s="40" t="str">
        <f t="shared" si="0"/>
        <v>０２教育振興費</v>
      </c>
      <c r="E29" s="41" t="str">
        <f>データ!H58</f>
        <v>１８備品購入費</v>
      </c>
      <c r="F29" s="42" t="str">
        <f>データ!G58</f>
        <v>01図書購入費</v>
      </c>
      <c r="G29" s="297">
        <f>データ!H27:H27</f>
        <v>0</v>
      </c>
      <c r="H29" s="297">
        <f>SUM($BH$6:$BH$75)</f>
        <v>0</v>
      </c>
      <c r="I29" s="308">
        <f t="shared" si="1"/>
        <v>0</v>
      </c>
      <c r="J29" s="296">
        <f>COUNT(BH6:BH75)</f>
        <v>0</v>
      </c>
      <c r="K29" s="290"/>
      <c r="M29" s="259"/>
      <c r="N29" s="305"/>
      <c r="O29" s="300"/>
      <c r="P29" s="301"/>
      <c r="Q29" s="300"/>
      <c r="R29" s="301"/>
      <c r="S29" s="299"/>
      <c r="T29" s="301"/>
      <c r="U29" s="300"/>
      <c r="V29" s="301"/>
      <c r="W29" s="300"/>
      <c r="X29" s="301"/>
      <c r="Y29" s="299"/>
      <c r="Z29" s="301"/>
      <c r="AA29" s="300"/>
      <c r="AB29" s="301"/>
      <c r="AC29" s="257"/>
      <c r="AD29" s="301"/>
      <c r="AE29" s="300"/>
      <c r="AF29" s="301"/>
      <c r="AG29" s="300"/>
      <c r="AH29" s="301"/>
      <c r="AI29" s="300"/>
      <c r="AJ29" s="301"/>
      <c r="AK29" s="300"/>
      <c r="AL29" s="301"/>
      <c r="AM29" s="300"/>
      <c r="AN29" s="301"/>
      <c r="AO29" s="300"/>
      <c r="AP29" s="301"/>
      <c r="AQ29" s="300"/>
      <c r="AR29" s="301"/>
      <c r="AS29" s="258"/>
      <c r="AT29" s="301"/>
      <c r="AU29" s="258"/>
      <c r="AV29" s="301"/>
      <c r="AW29" s="300"/>
      <c r="AX29" s="301"/>
      <c r="AY29" s="300"/>
      <c r="AZ29" s="301"/>
      <c r="BA29" s="300"/>
      <c r="BB29" s="301"/>
      <c r="BC29" s="300"/>
      <c r="BD29" s="301"/>
      <c r="BE29" s="300"/>
      <c r="BF29" s="301"/>
      <c r="BG29" s="300"/>
      <c r="BH29" s="301"/>
      <c r="BI29" s="302"/>
      <c r="BJ29" s="302"/>
      <c r="BK29" s="302"/>
      <c r="BL29" s="302"/>
      <c r="BM29" s="302"/>
      <c r="BN29" s="302"/>
      <c r="BO29" s="302"/>
      <c r="BP29" s="302"/>
    </row>
    <row r="30" spans="2:68" ht="13.5">
      <c r="B30" s="295">
        <f>データ!C59</f>
        <v>25</v>
      </c>
      <c r="C30" s="295" t="str">
        <f>データ!F59</f>
        <v>218</v>
      </c>
      <c r="D30" s="40" t="str">
        <f t="shared" si="0"/>
        <v>０２教育振興費</v>
      </c>
      <c r="E30" s="41">
        <f>データ!H59</f>
        <v>0</v>
      </c>
      <c r="F30" s="42" t="str">
        <f>データ!G59</f>
        <v>02教材備品</v>
      </c>
      <c r="G30" s="297">
        <f>データ!H28:H28</f>
        <v>0</v>
      </c>
      <c r="H30" s="297">
        <f>SUM($BJ$6:$BJ$75)</f>
        <v>0</v>
      </c>
      <c r="I30" s="308">
        <f t="shared" si="1"/>
        <v>0</v>
      </c>
      <c r="J30" s="296">
        <f>COUNT(BJ6:BJ75)</f>
        <v>0</v>
      </c>
      <c r="K30" s="290"/>
      <c r="M30" s="259"/>
      <c r="N30" s="305"/>
      <c r="O30" s="300"/>
      <c r="P30" s="301"/>
      <c r="Q30" s="300"/>
      <c r="R30" s="301"/>
      <c r="S30" s="299"/>
      <c r="T30" s="301"/>
      <c r="U30" s="300"/>
      <c r="V30" s="301"/>
      <c r="W30" s="300"/>
      <c r="X30" s="301"/>
      <c r="Y30" s="299"/>
      <c r="Z30" s="301"/>
      <c r="AA30" s="300"/>
      <c r="AB30" s="301"/>
      <c r="AC30" s="257"/>
      <c r="AD30" s="301"/>
      <c r="AE30" s="300"/>
      <c r="AF30" s="301"/>
      <c r="AG30" s="300"/>
      <c r="AH30" s="301"/>
      <c r="AI30" s="300"/>
      <c r="AJ30" s="301"/>
      <c r="AK30" s="300"/>
      <c r="AL30" s="301"/>
      <c r="AM30" s="300"/>
      <c r="AN30" s="301"/>
      <c r="AO30" s="300"/>
      <c r="AP30" s="301"/>
      <c r="AQ30" s="300"/>
      <c r="AR30" s="301"/>
      <c r="AS30" s="258"/>
      <c r="AT30" s="301"/>
      <c r="AU30" s="258"/>
      <c r="AV30" s="301"/>
      <c r="AW30" s="300"/>
      <c r="AX30" s="301"/>
      <c r="AY30" s="300"/>
      <c r="AZ30" s="301"/>
      <c r="BA30" s="300"/>
      <c r="BB30" s="301"/>
      <c r="BC30" s="300"/>
      <c r="BD30" s="301"/>
      <c r="BE30" s="300"/>
      <c r="BF30" s="301"/>
      <c r="BG30" s="300"/>
      <c r="BH30" s="301"/>
      <c r="BI30" s="302"/>
      <c r="BJ30" s="302"/>
      <c r="BK30" s="302"/>
      <c r="BL30" s="302"/>
      <c r="BM30" s="302"/>
      <c r="BN30" s="302"/>
      <c r="BO30" s="302"/>
      <c r="BP30" s="302"/>
    </row>
    <row r="31" spans="2:68" ht="13.5">
      <c r="B31" s="295">
        <f>データ!C60</f>
        <v>26</v>
      </c>
      <c r="C31" s="295">
        <f>データ!F60</f>
      </c>
      <c r="D31" s="40">
        <f t="shared" si="0"/>
      </c>
      <c r="E31" s="41">
        <f>データ!H60</f>
        <v>0</v>
      </c>
      <c r="F31" s="42" t="str">
        <f>データ!G60</f>
        <v>　</v>
      </c>
      <c r="G31" s="297">
        <f>データ!H29:H29</f>
        <v>0</v>
      </c>
      <c r="H31" s="297">
        <f>SUM($BL$6:$BL$75)</f>
        <v>0</v>
      </c>
      <c r="I31" s="308">
        <f t="shared" si="1"/>
        <v>0</v>
      </c>
      <c r="J31" s="296">
        <f>COUNT(BL6:BL75)</f>
        <v>0</v>
      </c>
      <c r="K31" s="290"/>
      <c r="M31" s="304"/>
      <c r="N31" s="305"/>
      <c r="O31" s="300"/>
      <c r="P31" s="301"/>
      <c r="Q31" s="300"/>
      <c r="R31" s="301"/>
      <c r="S31" s="299"/>
      <c r="T31" s="301"/>
      <c r="U31" s="300"/>
      <c r="V31" s="301"/>
      <c r="W31" s="300"/>
      <c r="X31" s="301"/>
      <c r="Y31" s="299"/>
      <c r="Z31" s="301"/>
      <c r="AA31" s="300"/>
      <c r="AB31" s="301"/>
      <c r="AC31" s="257"/>
      <c r="AD31" s="301"/>
      <c r="AE31" s="300"/>
      <c r="AF31" s="301"/>
      <c r="AG31" s="300"/>
      <c r="AH31" s="301"/>
      <c r="AI31" s="300"/>
      <c r="AJ31" s="301"/>
      <c r="AK31" s="300"/>
      <c r="AL31" s="301"/>
      <c r="AM31" s="300"/>
      <c r="AN31" s="301"/>
      <c r="AO31" s="300"/>
      <c r="AP31" s="301"/>
      <c r="AQ31" s="300"/>
      <c r="AR31" s="301"/>
      <c r="AS31" s="300"/>
      <c r="AT31" s="301"/>
      <c r="AU31" s="258"/>
      <c r="AV31" s="301"/>
      <c r="AW31" s="300"/>
      <c r="AX31" s="301"/>
      <c r="AY31" s="300"/>
      <c r="AZ31" s="301"/>
      <c r="BA31" s="300"/>
      <c r="BB31" s="301"/>
      <c r="BC31" s="300"/>
      <c r="BD31" s="301"/>
      <c r="BE31" s="300"/>
      <c r="BF31" s="301"/>
      <c r="BG31" s="300"/>
      <c r="BH31" s="301"/>
      <c r="BI31" s="302"/>
      <c r="BJ31" s="302"/>
      <c r="BK31" s="302"/>
      <c r="BL31" s="302"/>
      <c r="BM31" s="302"/>
      <c r="BN31" s="302"/>
      <c r="BO31" s="302"/>
      <c r="BP31" s="302"/>
    </row>
    <row r="32" spans="2:68" ht="13.5">
      <c r="B32" s="295">
        <f>データ!C61</f>
        <v>27</v>
      </c>
      <c r="C32" s="295">
        <f>データ!F61</f>
      </c>
      <c r="D32" s="40">
        <f t="shared" si="0"/>
      </c>
      <c r="E32" s="41">
        <f>データ!H61</f>
        <v>0</v>
      </c>
      <c r="F32" s="42">
        <f>データ!G61</f>
        <v>0</v>
      </c>
      <c r="G32" s="297">
        <f>データ!H30:H30</f>
        <v>0</v>
      </c>
      <c r="H32" s="297">
        <f>SUM($BN$6:$BN$75)</f>
        <v>0</v>
      </c>
      <c r="I32" s="308">
        <f t="shared" si="1"/>
        <v>0</v>
      </c>
      <c r="J32" s="296">
        <f>COUNT(BN6:BN75)</f>
        <v>0</v>
      </c>
      <c r="K32" s="290"/>
      <c r="M32" s="259"/>
      <c r="N32" s="305"/>
      <c r="O32" s="300"/>
      <c r="P32" s="301"/>
      <c r="Q32" s="300"/>
      <c r="R32" s="301"/>
      <c r="S32" s="299"/>
      <c r="T32" s="301"/>
      <c r="U32" s="300"/>
      <c r="V32" s="301"/>
      <c r="W32" s="300"/>
      <c r="X32" s="301"/>
      <c r="Y32" s="299"/>
      <c r="Z32" s="301"/>
      <c r="AA32" s="300"/>
      <c r="AB32" s="301"/>
      <c r="AC32" s="257"/>
      <c r="AD32" s="301"/>
      <c r="AE32" s="300"/>
      <c r="AF32" s="301"/>
      <c r="AG32" s="300"/>
      <c r="AH32" s="301"/>
      <c r="AI32" s="300"/>
      <c r="AJ32" s="301"/>
      <c r="AK32" s="300"/>
      <c r="AL32" s="301"/>
      <c r="AM32" s="300"/>
      <c r="AN32" s="301"/>
      <c r="AO32" s="300"/>
      <c r="AP32" s="301"/>
      <c r="AQ32" s="300"/>
      <c r="AR32" s="301"/>
      <c r="AS32" s="300"/>
      <c r="AT32" s="301"/>
      <c r="AU32" s="258"/>
      <c r="AV32" s="301"/>
      <c r="AW32" s="300"/>
      <c r="AX32" s="301"/>
      <c r="AY32" s="300"/>
      <c r="AZ32" s="301"/>
      <c r="BA32" s="300"/>
      <c r="BB32" s="301"/>
      <c r="BC32" s="300"/>
      <c r="BD32" s="301"/>
      <c r="BE32" s="300"/>
      <c r="BF32" s="301"/>
      <c r="BG32" s="300"/>
      <c r="BH32" s="301"/>
      <c r="BI32" s="302"/>
      <c r="BJ32" s="302"/>
      <c r="BK32" s="302"/>
      <c r="BL32" s="302"/>
      <c r="BM32" s="302"/>
      <c r="BN32" s="302"/>
      <c r="BO32" s="302"/>
      <c r="BP32" s="302"/>
    </row>
    <row r="33" spans="2:68" ht="13.5">
      <c r="B33" s="295">
        <f>データ!C62</f>
        <v>28</v>
      </c>
      <c r="C33" s="295"/>
      <c r="D33" s="40">
        <f t="shared" si="0"/>
      </c>
      <c r="E33" s="41">
        <f>データ!H62</f>
        <v>0</v>
      </c>
      <c r="F33" s="42">
        <f>データ!G62</f>
        <v>0</v>
      </c>
      <c r="G33" s="297">
        <f>データ!H31:H31</f>
        <v>0</v>
      </c>
      <c r="H33" s="297">
        <f>SUM($BP$6:$BP$75)</f>
        <v>0</v>
      </c>
      <c r="I33" s="308">
        <f t="shared" si="1"/>
        <v>0</v>
      </c>
      <c r="J33" s="296">
        <f>COUNT(BP6:BP75)</f>
        <v>0</v>
      </c>
      <c r="K33" s="290"/>
      <c r="M33" s="259"/>
      <c r="N33" s="305"/>
      <c r="O33" s="300"/>
      <c r="P33" s="301"/>
      <c r="Q33" s="300"/>
      <c r="R33" s="301"/>
      <c r="S33" s="299"/>
      <c r="T33" s="301"/>
      <c r="U33" s="300"/>
      <c r="V33" s="301"/>
      <c r="W33" s="300"/>
      <c r="X33" s="301"/>
      <c r="Y33" s="299"/>
      <c r="Z33" s="301"/>
      <c r="AA33" s="300"/>
      <c r="AB33" s="301"/>
      <c r="AC33" s="257"/>
      <c r="AD33" s="301"/>
      <c r="AE33" s="300"/>
      <c r="AF33" s="301"/>
      <c r="AG33" s="300"/>
      <c r="AH33" s="301"/>
      <c r="AI33" s="300"/>
      <c r="AJ33" s="301"/>
      <c r="AK33" s="300"/>
      <c r="AL33" s="301"/>
      <c r="AM33" s="300"/>
      <c r="AN33" s="301"/>
      <c r="AO33" s="300"/>
      <c r="AP33" s="301"/>
      <c r="AQ33" s="300"/>
      <c r="AR33" s="301"/>
      <c r="AS33" s="300"/>
      <c r="AT33" s="301"/>
      <c r="AU33" s="258"/>
      <c r="AV33" s="301"/>
      <c r="AW33" s="300"/>
      <c r="AX33" s="301"/>
      <c r="AY33" s="300"/>
      <c r="AZ33" s="301"/>
      <c r="BA33" s="300"/>
      <c r="BB33" s="301"/>
      <c r="BC33" s="300"/>
      <c r="BD33" s="301"/>
      <c r="BE33" s="300"/>
      <c r="BF33" s="301"/>
      <c r="BG33" s="300"/>
      <c r="BH33" s="301"/>
      <c r="BI33" s="302"/>
      <c r="BJ33" s="302"/>
      <c r="BK33" s="302"/>
      <c r="BL33" s="302"/>
      <c r="BM33" s="302"/>
      <c r="BN33" s="302"/>
      <c r="BO33" s="302"/>
      <c r="BP33" s="302"/>
    </row>
    <row r="34" spans="2:68" ht="13.5">
      <c r="B34" s="295">
        <f>データ!C63</f>
        <v>29</v>
      </c>
      <c r="C34" s="295"/>
      <c r="D34" s="40">
        <f t="shared" si="0"/>
      </c>
      <c r="E34" s="41">
        <f>データ!H63</f>
        <v>0</v>
      </c>
      <c r="F34" s="42">
        <f>データ!G63</f>
        <v>0</v>
      </c>
      <c r="G34" s="297">
        <f>データ!H32:H32</f>
        <v>0</v>
      </c>
      <c r="H34" s="297">
        <f>SUM($BR$6:$BR$75)</f>
        <v>0</v>
      </c>
      <c r="I34" s="308">
        <f t="shared" si="1"/>
        <v>0</v>
      </c>
      <c r="J34" s="296">
        <f>COUNT(BR6:BR75)</f>
        <v>0</v>
      </c>
      <c r="K34" s="290"/>
      <c r="M34" s="259"/>
      <c r="N34" s="305"/>
      <c r="O34" s="300"/>
      <c r="P34" s="301"/>
      <c r="Q34" s="300"/>
      <c r="R34" s="301"/>
      <c r="S34" s="300"/>
      <c r="T34" s="301"/>
      <c r="U34" s="300"/>
      <c r="V34" s="301"/>
      <c r="W34" s="300"/>
      <c r="X34" s="301"/>
      <c r="Y34" s="299"/>
      <c r="Z34" s="301"/>
      <c r="AA34" s="300"/>
      <c r="AB34" s="301"/>
      <c r="AC34" s="257"/>
      <c r="AD34" s="301"/>
      <c r="AE34" s="300"/>
      <c r="AF34" s="301"/>
      <c r="AG34" s="300"/>
      <c r="AH34" s="301"/>
      <c r="AI34" s="300"/>
      <c r="AJ34" s="301"/>
      <c r="AK34" s="300"/>
      <c r="AL34" s="301"/>
      <c r="AM34" s="300"/>
      <c r="AN34" s="301"/>
      <c r="AO34" s="300"/>
      <c r="AP34" s="301"/>
      <c r="AQ34" s="300"/>
      <c r="AR34" s="301"/>
      <c r="AS34" s="300"/>
      <c r="AT34" s="301"/>
      <c r="AU34" s="258"/>
      <c r="AV34" s="301"/>
      <c r="AW34" s="300"/>
      <c r="AX34" s="301"/>
      <c r="AY34" s="300"/>
      <c r="AZ34" s="301"/>
      <c r="BA34" s="300"/>
      <c r="BB34" s="301"/>
      <c r="BC34" s="300"/>
      <c r="BD34" s="301"/>
      <c r="BE34" s="300"/>
      <c r="BF34" s="301"/>
      <c r="BG34" s="300"/>
      <c r="BH34" s="301"/>
      <c r="BI34" s="302"/>
      <c r="BJ34" s="302"/>
      <c r="BK34" s="302"/>
      <c r="BL34" s="302"/>
      <c r="BM34" s="302"/>
      <c r="BN34" s="302"/>
      <c r="BO34" s="302"/>
      <c r="BP34" s="302"/>
    </row>
    <row r="35" spans="2:68" ht="13.5">
      <c r="B35" s="295">
        <f>データ!C64</f>
        <v>30</v>
      </c>
      <c r="C35" s="295"/>
      <c r="D35" s="40">
        <f t="shared" si="0"/>
      </c>
      <c r="E35" s="41">
        <f>データ!H64</f>
        <v>0</v>
      </c>
      <c r="F35" s="42">
        <f>データ!G64</f>
        <v>0</v>
      </c>
      <c r="G35" s="297">
        <f>データ!H33:H33</f>
        <v>0</v>
      </c>
      <c r="H35" s="297">
        <f>SUM($BT$6:$BT$75)</f>
        <v>0</v>
      </c>
      <c r="I35" s="308">
        <f t="shared" si="1"/>
        <v>0</v>
      </c>
      <c r="J35" s="296">
        <f>COUNT(BT6:BT75)</f>
        <v>0</v>
      </c>
      <c r="K35" s="290"/>
      <c r="M35" s="259"/>
      <c r="N35" s="305"/>
      <c r="O35" s="300"/>
      <c r="P35" s="301"/>
      <c r="Q35" s="300"/>
      <c r="R35" s="301"/>
      <c r="S35" s="300"/>
      <c r="T35" s="301"/>
      <c r="U35" s="300"/>
      <c r="V35" s="301"/>
      <c r="W35" s="300"/>
      <c r="X35" s="301"/>
      <c r="Y35" s="299"/>
      <c r="Z35" s="301"/>
      <c r="AA35" s="300"/>
      <c r="AB35" s="301"/>
      <c r="AC35" s="257"/>
      <c r="AD35" s="301"/>
      <c r="AE35" s="300"/>
      <c r="AF35" s="301"/>
      <c r="AG35" s="300"/>
      <c r="AH35" s="301"/>
      <c r="AI35" s="300"/>
      <c r="AJ35" s="301"/>
      <c r="AK35" s="300"/>
      <c r="AL35" s="301"/>
      <c r="AM35" s="300"/>
      <c r="AN35" s="301"/>
      <c r="AO35" s="300"/>
      <c r="AP35" s="301"/>
      <c r="AQ35" s="300"/>
      <c r="AR35" s="301"/>
      <c r="AS35" s="300"/>
      <c r="AT35" s="301"/>
      <c r="AU35" s="258"/>
      <c r="AV35" s="301"/>
      <c r="AW35" s="300"/>
      <c r="AX35" s="301"/>
      <c r="AY35" s="300"/>
      <c r="AZ35" s="301"/>
      <c r="BA35" s="300"/>
      <c r="BB35" s="301"/>
      <c r="BC35" s="300"/>
      <c r="BD35" s="301"/>
      <c r="BE35" s="300"/>
      <c r="BF35" s="301"/>
      <c r="BG35" s="300"/>
      <c r="BH35" s="301"/>
      <c r="BI35" s="302"/>
      <c r="BJ35" s="302"/>
      <c r="BK35" s="302"/>
      <c r="BL35" s="302"/>
      <c r="BM35" s="302"/>
      <c r="BN35" s="302"/>
      <c r="BO35" s="302"/>
      <c r="BP35" s="302"/>
    </row>
    <row r="36" spans="3:68" ht="13.5">
      <c r="C36" s="289">
        <v>7</v>
      </c>
      <c r="M36" s="259"/>
      <c r="N36" s="305"/>
      <c r="O36" s="300"/>
      <c r="P36" s="301"/>
      <c r="Q36" s="300"/>
      <c r="R36" s="301"/>
      <c r="S36" s="300"/>
      <c r="T36" s="301"/>
      <c r="U36" s="300"/>
      <c r="V36" s="301"/>
      <c r="W36" s="300"/>
      <c r="X36" s="301"/>
      <c r="Y36" s="299"/>
      <c r="Z36" s="301"/>
      <c r="AA36" s="300"/>
      <c r="AB36" s="301"/>
      <c r="AC36" s="257"/>
      <c r="AD36" s="301"/>
      <c r="AE36" s="300"/>
      <c r="AF36" s="301"/>
      <c r="AG36" s="300"/>
      <c r="AH36" s="301"/>
      <c r="AI36" s="300"/>
      <c r="AJ36" s="301"/>
      <c r="AK36" s="300"/>
      <c r="AL36" s="301"/>
      <c r="AM36" s="300"/>
      <c r="AN36" s="301"/>
      <c r="AO36" s="300"/>
      <c r="AP36" s="301"/>
      <c r="AQ36" s="300"/>
      <c r="AR36" s="301"/>
      <c r="AS36" s="300"/>
      <c r="AT36" s="301"/>
      <c r="AU36" s="258"/>
      <c r="AV36" s="301"/>
      <c r="AW36" s="300"/>
      <c r="AX36" s="301"/>
      <c r="AY36" s="300"/>
      <c r="AZ36" s="301"/>
      <c r="BA36" s="300"/>
      <c r="BB36" s="301"/>
      <c r="BC36" s="300"/>
      <c r="BD36" s="301"/>
      <c r="BE36" s="300"/>
      <c r="BF36" s="301"/>
      <c r="BG36" s="300"/>
      <c r="BH36" s="301"/>
      <c r="BI36" s="302"/>
      <c r="BJ36" s="302"/>
      <c r="BK36" s="302"/>
      <c r="BL36" s="302"/>
      <c r="BM36" s="302"/>
      <c r="BN36" s="302"/>
      <c r="BO36" s="302"/>
      <c r="BP36" s="302"/>
    </row>
    <row r="37" spans="3:68" ht="13.5">
      <c r="C37" s="289">
        <v>52</v>
      </c>
      <c r="M37" s="299"/>
      <c r="N37" s="301"/>
      <c r="O37" s="300"/>
      <c r="P37" s="301"/>
      <c r="Q37" s="300"/>
      <c r="R37" s="301"/>
      <c r="S37" s="300"/>
      <c r="T37" s="301"/>
      <c r="U37" s="300"/>
      <c r="V37" s="301"/>
      <c r="W37" s="300"/>
      <c r="X37" s="301"/>
      <c r="Y37" s="299"/>
      <c r="Z37" s="301"/>
      <c r="AA37" s="300"/>
      <c r="AB37" s="301"/>
      <c r="AC37" s="257"/>
      <c r="AD37" s="301"/>
      <c r="AE37" s="300"/>
      <c r="AF37" s="301"/>
      <c r="AG37" s="300"/>
      <c r="AH37" s="301"/>
      <c r="AI37" s="300"/>
      <c r="AJ37" s="301"/>
      <c r="AK37" s="300"/>
      <c r="AL37" s="301"/>
      <c r="AM37" s="300"/>
      <c r="AN37" s="301"/>
      <c r="AO37" s="300"/>
      <c r="AP37" s="301"/>
      <c r="AQ37" s="300"/>
      <c r="AR37" s="301"/>
      <c r="AS37" s="300"/>
      <c r="AT37" s="301"/>
      <c r="AU37" s="258"/>
      <c r="AV37" s="301"/>
      <c r="AW37" s="300"/>
      <c r="AX37" s="301"/>
      <c r="AY37" s="300"/>
      <c r="AZ37" s="301"/>
      <c r="BA37" s="300"/>
      <c r="BB37" s="301"/>
      <c r="BC37" s="300"/>
      <c r="BD37" s="301"/>
      <c r="BE37" s="300"/>
      <c r="BF37" s="301"/>
      <c r="BG37" s="300"/>
      <c r="BH37" s="301"/>
      <c r="BI37" s="302"/>
      <c r="BJ37" s="302"/>
      <c r="BK37" s="302"/>
      <c r="BL37" s="302"/>
      <c r="BM37" s="302"/>
      <c r="BN37" s="302"/>
      <c r="BO37" s="302"/>
      <c r="BP37" s="302"/>
    </row>
    <row r="38" spans="13:68" ht="13.5">
      <c r="M38" s="259"/>
      <c r="N38" s="305"/>
      <c r="O38" s="300"/>
      <c r="P38" s="301"/>
      <c r="Q38" s="300"/>
      <c r="R38" s="301"/>
      <c r="S38" s="300"/>
      <c r="T38" s="301"/>
      <c r="U38" s="300"/>
      <c r="V38" s="301"/>
      <c r="W38" s="300"/>
      <c r="X38" s="301"/>
      <c r="Y38" s="300"/>
      <c r="Z38" s="301"/>
      <c r="AA38" s="300"/>
      <c r="AB38" s="301"/>
      <c r="AC38" s="257"/>
      <c r="AD38" s="301"/>
      <c r="AE38" s="300"/>
      <c r="AF38" s="301"/>
      <c r="AG38" s="300"/>
      <c r="AH38" s="301"/>
      <c r="AI38" s="300"/>
      <c r="AJ38" s="301"/>
      <c r="AK38" s="300"/>
      <c r="AL38" s="301"/>
      <c r="AM38" s="300"/>
      <c r="AN38" s="301"/>
      <c r="AO38" s="300"/>
      <c r="AP38" s="301"/>
      <c r="AQ38" s="300"/>
      <c r="AR38" s="301"/>
      <c r="AS38" s="300"/>
      <c r="AT38" s="301"/>
      <c r="AU38" s="258"/>
      <c r="AV38" s="301"/>
      <c r="AW38" s="300"/>
      <c r="AX38" s="301"/>
      <c r="AY38" s="300"/>
      <c r="AZ38" s="301"/>
      <c r="BA38" s="300"/>
      <c r="BB38" s="301"/>
      <c r="BC38" s="300"/>
      <c r="BD38" s="301"/>
      <c r="BE38" s="300"/>
      <c r="BF38" s="301"/>
      <c r="BG38" s="300"/>
      <c r="BH38" s="301"/>
      <c r="BI38" s="302"/>
      <c r="BJ38" s="302"/>
      <c r="BK38" s="302"/>
      <c r="BL38" s="302"/>
      <c r="BM38" s="302"/>
      <c r="BN38" s="302"/>
      <c r="BO38" s="302"/>
      <c r="BP38" s="302"/>
    </row>
    <row r="39" spans="13:68" ht="13.5">
      <c r="M39" s="259"/>
      <c r="N39" s="305"/>
      <c r="O39" s="300"/>
      <c r="P39" s="301"/>
      <c r="Q39" s="300"/>
      <c r="R39" s="301"/>
      <c r="S39" s="300"/>
      <c r="T39" s="301"/>
      <c r="U39" s="300"/>
      <c r="V39" s="301"/>
      <c r="W39" s="300"/>
      <c r="X39" s="301"/>
      <c r="Y39" s="300"/>
      <c r="Z39" s="301"/>
      <c r="AA39" s="300"/>
      <c r="AB39" s="301"/>
      <c r="AC39" s="300"/>
      <c r="AD39" s="301"/>
      <c r="AE39" s="300"/>
      <c r="AF39" s="301"/>
      <c r="AG39" s="300"/>
      <c r="AH39" s="301"/>
      <c r="AI39" s="300"/>
      <c r="AJ39" s="301"/>
      <c r="AK39" s="300"/>
      <c r="AL39" s="301"/>
      <c r="AM39" s="300"/>
      <c r="AN39" s="301"/>
      <c r="AO39" s="300"/>
      <c r="AP39" s="301"/>
      <c r="AQ39" s="300"/>
      <c r="AR39" s="301"/>
      <c r="AS39" s="300"/>
      <c r="AT39" s="301"/>
      <c r="AU39" s="258"/>
      <c r="AV39" s="301"/>
      <c r="AW39" s="300"/>
      <c r="AX39" s="301"/>
      <c r="AY39" s="300"/>
      <c r="AZ39" s="301"/>
      <c r="BA39" s="300"/>
      <c r="BB39" s="301"/>
      <c r="BC39" s="300"/>
      <c r="BD39" s="301"/>
      <c r="BE39" s="300"/>
      <c r="BF39" s="301"/>
      <c r="BG39" s="300"/>
      <c r="BH39" s="301"/>
      <c r="BI39" s="302"/>
      <c r="BJ39" s="302"/>
      <c r="BK39" s="302"/>
      <c r="BL39" s="302"/>
      <c r="BM39" s="302"/>
      <c r="BN39" s="302"/>
      <c r="BO39" s="302"/>
      <c r="BP39" s="302"/>
    </row>
    <row r="40" spans="13:68" ht="13.5">
      <c r="M40" s="259"/>
      <c r="N40" s="305"/>
      <c r="O40" s="300"/>
      <c r="P40" s="301"/>
      <c r="Q40" s="300"/>
      <c r="R40" s="301"/>
      <c r="S40" s="300"/>
      <c r="T40" s="301"/>
      <c r="U40" s="300"/>
      <c r="V40" s="301"/>
      <c r="W40" s="300"/>
      <c r="X40" s="301"/>
      <c r="Y40" s="300"/>
      <c r="Z40" s="301"/>
      <c r="AA40" s="300"/>
      <c r="AB40" s="301"/>
      <c r="AC40" s="300"/>
      <c r="AD40" s="301"/>
      <c r="AE40" s="300"/>
      <c r="AF40" s="301"/>
      <c r="AG40" s="300"/>
      <c r="AH40" s="301"/>
      <c r="AI40" s="300"/>
      <c r="AJ40" s="301"/>
      <c r="AK40" s="300"/>
      <c r="AL40" s="301"/>
      <c r="AM40" s="300"/>
      <c r="AN40" s="301"/>
      <c r="AO40" s="300"/>
      <c r="AP40" s="301"/>
      <c r="AQ40" s="300"/>
      <c r="AR40" s="301"/>
      <c r="AS40" s="300"/>
      <c r="AT40" s="301"/>
      <c r="AU40" s="258"/>
      <c r="AV40" s="301"/>
      <c r="AW40" s="300"/>
      <c r="AX40" s="301"/>
      <c r="AY40" s="300"/>
      <c r="AZ40" s="301"/>
      <c r="BA40" s="300"/>
      <c r="BB40" s="301"/>
      <c r="BC40" s="300"/>
      <c r="BD40" s="301"/>
      <c r="BE40" s="300"/>
      <c r="BF40" s="301"/>
      <c r="BG40" s="300"/>
      <c r="BH40" s="301"/>
      <c r="BI40" s="302"/>
      <c r="BJ40" s="302"/>
      <c r="BK40" s="302"/>
      <c r="BL40" s="302"/>
      <c r="BM40" s="302"/>
      <c r="BN40" s="302"/>
      <c r="BO40" s="302"/>
      <c r="BP40" s="302"/>
    </row>
    <row r="41" spans="13:68" ht="13.5">
      <c r="M41" s="259"/>
      <c r="N41" s="305"/>
      <c r="O41" s="300"/>
      <c r="P41" s="301"/>
      <c r="Q41" s="300"/>
      <c r="R41" s="301"/>
      <c r="S41" s="300"/>
      <c r="T41" s="301"/>
      <c r="U41" s="300"/>
      <c r="V41" s="301"/>
      <c r="W41" s="300"/>
      <c r="X41" s="301"/>
      <c r="Y41" s="300"/>
      <c r="Z41" s="301"/>
      <c r="AA41" s="300"/>
      <c r="AB41" s="301"/>
      <c r="AC41" s="300"/>
      <c r="AD41" s="301"/>
      <c r="AE41" s="300"/>
      <c r="AF41" s="301"/>
      <c r="AG41" s="300"/>
      <c r="AH41" s="301"/>
      <c r="AI41" s="300"/>
      <c r="AJ41" s="301"/>
      <c r="AK41" s="300"/>
      <c r="AL41" s="301"/>
      <c r="AM41" s="300"/>
      <c r="AN41" s="301"/>
      <c r="AO41" s="300"/>
      <c r="AP41" s="301"/>
      <c r="AQ41" s="300"/>
      <c r="AR41" s="301"/>
      <c r="AS41" s="300"/>
      <c r="AT41" s="301"/>
      <c r="AU41" s="258"/>
      <c r="AV41" s="301"/>
      <c r="AW41" s="300"/>
      <c r="AX41" s="301"/>
      <c r="AY41" s="300"/>
      <c r="AZ41" s="301"/>
      <c r="BA41" s="300"/>
      <c r="BB41" s="301"/>
      <c r="BC41" s="300"/>
      <c r="BD41" s="301"/>
      <c r="BE41" s="300"/>
      <c r="BF41" s="301"/>
      <c r="BG41" s="300"/>
      <c r="BH41" s="301"/>
      <c r="BI41" s="302"/>
      <c r="BJ41" s="302"/>
      <c r="BK41" s="302"/>
      <c r="BL41" s="302"/>
      <c r="BM41" s="302"/>
      <c r="BN41" s="302"/>
      <c r="BO41" s="302"/>
      <c r="BP41" s="302"/>
    </row>
    <row r="42" spans="13:68" ht="13.5">
      <c r="M42" s="259"/>
      <c r="N42" s="305"/>
      <c r="O42" s="300"/>
      <c r="P42" s="301"/>
      <c r="Q42" s="300"/>
      <c r="R42" s="301"/>
      <c r="S42" s="300"/>
      <c r="T42" s="301"/>
      <c r="U42" s="300"/>
      <c r="V42" s="301"/>
      <c r="W42" s="300"/>
      <c r="X42" s="301"/>
      <c r="Y42" s="300"/>
      <c r="Z42" s="301"/>
      <c r="AA42" s="300"/>
      <c r="AB42" s="301"/>
      <c r="AC42" s="300"/>
      <c r="AD42" s="301"/>
      <c r="AE42" s="300"/>
      <c r="AF42" s="301"/>
      <c r="AG42" s="300"/>
      <c r="AH42" s="301"/>
      <c r="AI42" s="300"/>
      <c r="AJ42" s="301"/>
      <c r="AK42" s="300"/>
      <c r="AL42" s="301"/>
      <c r="AM42" s="300"/>
      <c r="AN42" s="301"/>
      <c r="AO42" s="300"/>
      <c r="AP42" s="301"/>
      <c r="AQ42" s="300"/>
      <c r="AR42" s="301"/>
      <c r="AS42" s="300"/>
      <c r="AT42" s="301"/>
      <c r="AU42" s="258"/>
      <c r="AV42" s="301"/>
      <c r="AW42" s="300"/>
      <c r="AX42" s="301"/>
      <c r="AY42" s="300"/>
      <c r="AZ42" s="301"/>
      <c r="BA42" s="300"/>
      <c r="BB42" s="301"/>
      <c r="BC42" s="300"/>
      <c r="BD42" s="301"/>
      <c r="BE42" s="300"/>
      <c r="BF42" s="301"/>
      <c r="BG42" s="300"/>
      <c r="BH42" s="301"/>
      <c r="BI42" s="302"/>
      <c r="BJ42" s="302"/>
      <c r="BK42" s="302"/>
      <c r="BL42" s="302"/>
      <c r="BM42" s="302"/>
      <c r="BN42" s="302"/>
      <c r="BO42" s="302"/>
      <c r="BP42" s="302"/>
    </row>
    <row r="43" spans="13:68" ht="13.5">
      <c r="M43" s="259"/>
      <c r="N43" s="305"/>
      <c r="O43" s="300"/>
      <c r="P43" s="301"/>
      <c r="Q43" s="300"/>
      <c r="R43" s="301"/>
      <c r="S43" s="300"/>
      <c r="T43" s="301"/>
      <c r="U43" s="300"/>
      <c r="V43" s="301"/>
      <c r="W43" s="300"/>
      <c r="X43" s="301"/>
      <c r="Y43" s="300"/>
      <c r="Z43" s="301"/>
      <c r="AA43" s="300"/>
      <c r="AB43" s="301"/>
      <c r="AC43" s="300"/>
      <c r="AD43" s="301"/>
      <c r="AE43" s="300"/>
      <c r="AF43" s="301"/>
      <c r="AG43" s="300"/>
      <c r="AH43" s="301"/>
      <c r="AI43" s="300"/>
      <c r="AJ43" s="301"/>
      <c r="AK43" s="300"/>
      <c r="AL43" s="301"/>
      <c r="AM43" s="300"/>
      <c r="AN43" s="301"/>
      <c r="AO43" s="300"/>
      <c r="AP43" s="301"/>
      <c r="AQ43" s="300"/>
      <c r="AR43" s="301"/>
      <c r="AS43" s="300"/>
      <c r="AT43" s="301"/>
      <c r="AU43" s="258"/>
      <c r="AV43" s="301"/>
      <c r="AW43" s="300"/>
      <c r="AX43" s="301"/>
      <c r="AY43" s="300"/>
      <c r="AZ43" s="301"/>
      <c r="BA43" s="300"/>
      <c r="BB43" s="301"/>
      <c r="BC43" s="300"/>
      <c r="BD43" s="301"/>
      <c r="BE43" s="300"/>
      <c r="BF43" s="301"/>
      <c r="BG43" s="300"/>
      <c r="BH43" s="301"/>
      <c r="BI43" s="302"/>
      <c r="BJ43" s="302"/>
      <c r="BK43" s="302"/>
      <c r="BL43" s="302"/>
      <c r="BM43" s="302"/>
      <c r="BN43" s="302"/>
      <c r="BO43" s="302"/>
      <c r="BP43" s="302"/>
    </row>
    <row r="44" spans="13:68" ht="13.5">
      <c r="M44" s="259"/>
      <c r="N44" s="305"/>
      <c r="O44" s="300"/>
      <c r="P44" s="301"/>
      <c r="Q44" s="300"/>
      <c r="R44" s="301"/>
      <c r="S44" s="300"/>
      <c r="T44" s="301"/>
      <c r="U44" s="300"/>
      <c r="V44" s="301"/>
      <c r="W44" s="300"/>
      <c r="X44" s="301"/>
      <c r="Y44" s="300"/>
      <c r="Z44" s="301"/>
      <c r="AA44" s="300"/>
      <c r="AB44" s="301"/>
      <c r="AC44" s="300"/>
      <c r="AD44" s="301"/>
      <c r="AE44" s="300"/>
      <c r="AF44" s="301"/>
      <c r="AG44" s="300"/>
      <c r="AH44" s="301"/>
      <c r="AI44" s="300"/>
      <c r="AJ44" s="301"/>
      <c r="AK44" s="300"/>
      <c r="AL44" s="301"/>
      <c r="AM44" s="300"/>
      <c r="AN44" s="301"/>
      <c r="AO44" s="300"/>
      <c r="AP44" s="301"/>
      <c r="AQ44" s="300"/>
      <c r="AR44" s="301"/>
      <c r="AS44" s="300"/>
      <c r="AT44" s="301"/>
      <c r="AU44" s="258"/>
      <c r="AV44" s="301"/>
      <c r="AW44" s="300"/>
      <c r="AX44" s="301"/>
      <c r="AY44" s="300"/>
      <c r="AZ44" s="301"/>
      <c r="BA44" s="300"/>
      <c r="BB44" s="301"/>
      <c r="BC44" s="300"/>
      <c r="BD44" s="301"/>
      <c r="BE44" s="300"/>
      <c r="BF44" s="301"/>
      <c r="BG44" s="300"/>
      <c r="BH44" s="301"/>
      <c r="BI44" s="302"/>
      <c r="BJ44" s="302"/>
      <c r="BK44" s="302"/>
      <c r="BL44" s="302"/>
      <c r="BM44" s="302"/>
      <c r="BN44" s="302"/>
      <c r="BO44" s="302"/>
      <c r="BP44" s="302"/>
    </row>
    <row r="45" spans="13:68" ht="13.5">
      <c r="M45" s="259"/>
      <c r="N45" s="305"/>
      <c r="O45" s="300"/>
      <c r="P45" s="301"/>
      <c r="Q45" s="300"/>
      <c r="R45" s="301"/>
      <c r="S45" s="300"/>
      <c r="T45" s="301"/>
      <c r="U45" s="300"/>
      <c r="V45" s="301"/>
      <c r="W45" s="300"/>
      <c r="X45" s="301"/>
      <c r="Y45" s="300"/>
      <c r="Z45" s="301"/>
      <c r="AA45" s="300"/>
      <c r="AB45" s="301"/>
      <c r="AC45" s="300"/>
      <c r="AD45" s="301"/>
      <c r="AE45" s="300"/>
      <c r="AF45" s="301"/>
      <c r="AG45" s="300"/>
      <c r="AH45" s="301"/>
      <c r="AI45" s="300"/>
      <c r="AJ45" s="301"/>
      <c r="AK45" s="300"/>
      <c r="AL45" s="301"/>
      <c r="AM45" s="300"/>
      <c r="AN45" s="301"/>
      <c r="AO45" s="300"/>
      <c r="AP45" s="301"/>
      <c r="AQ45" s="300"/>
      <c r="AR45" s="301"/>
      <c r="AS45" s="300"/>
      <c r="AT45" s="301"/>
      <c r="AU45" s="258"/>
      <c r="AV45" s="301"/>
      <c r="AW45" s="300"/>
      <c r="AX45" s="301"/>
      <c r="AY45" s="300"/>
      <c r="AZ45" s="301"/>
      <c r="BA45" s="300"/>
      <c r="BB45" s="301"/>
      <c r="BC45" s="300"/>
      <c r="BD45" s="301"/>
      <c r="BE45" s="300"/>
      <c r="BF45" s="301"/>
      <c r="BG45" s="300"/>
      <c r="BH45" s="301"/>
      <c r="BI45" s="302"/>
      <c r="BJ45" s="302"/>
      <c r="BK45" s="302"/>
      <c r="BL45" s="302"/>
      <c r="BM45" s="302"/>
      <c r="BN45" s="302"/>
      <c r="BO45" s="302"/>
      <c r="BP45" s="302"/>
    </row>
    <row r="46" spans="13:68" ht="13.5">
      <c r="M46" s="259"/>
      <c r="N46" s="305"/>
      <c r="O46" s="300"/>
      <c r="P46" s="301"/>
      <c r="Q46" s="300"/>
      <c r="R46" s="301"/>
      <c r="S46" s="300"/>
      <c r="T46" s="301"/>
      <c r="U46" s="300"/>
      <c r="V46" s="301"/>
      <c r="W46" s="300"/>
      <c r="X46" s="301"/>
      <c r="Y46" s="300"/>
      <c r="Z46" s="301"/>
      <c r="AA46" s="300"/>
      <c r="AB46" s="301"/>
      <c r="AC46" s="300"/>
      <c r="AD46" s="301"/>
      <c r="AE46" s="300"/>
      <c r="AF46" s="301"/>
      <c r="AG46" s="300"/>
      <c r="AH46" s="301"/>
      <c r="AI46" s="300"/>
      <c r="AJ46" s="301"/>
      <c r="AK46" s="300"/>
      <c r="AL46" s="301"/>
      <c r="AM46" s="300"/>
      <c r="AN46" s="301"/>
      <c r="AO46" s="300"/>
      <c r="AP46" s="301"/>
      <c r="AQ46" s="300"/>
      <c r="AR46" s="301"/>
      <c r="AS46" s="300"/>
      <c r="AT46" s="301"/>
      <c r="AU46" s="258"/>
      <c r="AV46" s="301"/>
      <c r="AW46" s="300"/>
      <c r="AX46" s="301"/>
      <c r="AY46" s="300"/>
      <c r="AZ46" s="301"/>
      <c r="BA46" s="300"/>
      <c r="BB46" s="301"/>
      <c r="BC46" s="300"/>
      <c r="BD46" s="301"/>
      <c r="BE46" s="300"/>
      <c r="BF46" s="301"/>
      <c r="BG46" s="300"/>
      <c r="BH46" s="301"/>
      <c r="BI46" s="302"/>
      <c r="BJ46" s="302"/>
      <c r="BK46" s="302"/>
      <c r="BL46" s="302"/>
      <c r="BM46" s="302"/>
      <c r="BN46" s="302"/>
      <c r="BO46" s="302"/>
      <c r="BP46" s="302"/>
    </row>
    <row r="47" spans="13:68" ht="13.5">
      <c r="M47" s="259"/>
      <c r="N47" s="305"/>
      <c r="O47" s="300"/>
      <c r="P47" s="301"/>
      <c r="Q47" s="300"/>
      <c r="R47" s="301"/>
      <c r="S47" s="300"/>
      <c r="T47" s="301"/>
      <c r="U47" s="300"/>
      <c r="V47" s="301"/>
      <c r="W47" s="300"/>
      <c r="X47" s="301"/>
      <c r="Y47" s="300"/>
      <c r="Z47" s="301"/>
      <c r="AA47" s="300"/>
      <c r="AB47" s="301"/>
      <c r="AC47" s="300"/>
      <c r="AD47" s="301"/>
      <c r="AE47" s="300"/>
      <c r="AF47" s="301"/>
      <c r="AG47" s="300"/>
      <c r="AH47" s="301"/>
      <c r="AI47" s="300"/>
      <c r="AJ47" s="301"/>
      <c r="AK47" s="300"/>
      <c r="AL47" s="301"/>
      <c r="AM47" s="300"/>
      <c r="AN47" s="301"/>
      <c r="AO47" s="300"/>
      <c r="AP47" s="301"/>
      <c r="AQ47" s="300"/>
      <c r="AR47" s="301"/>
      <c r="AS47" s="300"/>
      <c r="AT47" s="301"/>
      <c r="AU47" s="258"/>
      <c r="AV47" s="301"/>
      <c r="AW47" s="300"/>
      <c r="AX47" s="301"/>
      <c r="AY47" s="300"/>
      <c r="AZ47" s="301"/>
      <c r="BA47" s="300"/>
      <c r="BB47" s="301"/>
      <c r="BC47" s="300"/>
      <c r="BD47" s="301"/>
      <c r="BE47" s="300"/>
      <c r="BF47" s="301"/>
      <c r="BG47" s="300"/>
      <c r="BH47" s="301"/>
      <c r="BI47" s="302"/>
      <c r="BJ47" s="302"/>
      <c r="BK47" s="302"/>
      <c r="BL47" s="302"/>
      <c r="BM47" s="302"/>
      <c r="BN47" s="302"/>
      <c r="BO47" s="302"/>
      <c r="BP47" s="302"/>
    </row>
    <row r="48" spans="13:68" ht="13.5">
      <c r="M48" s="259"/>
      <c r="N48" s="301"/>
      <c r="O48" s="300"/>
      <c r="P48" s="301"/>
      <c r="Q48" s="300"/>
      <c r="R48" s="301"/>
      <c r="S48" s="300"/>
      <c r="T48" s="301"/>
      <c r="U48" s="300"/>
      <c r="V48" s="301"/>
      <c r="W48" s="300"/>
      <c r="X48" s="301"/>
      <c r="Y48" s="300"/>
      <c r="Z48" s="301"/>
      <c r="AA48" s="300"/>
      <c r="AB48" s="301"/>
      <c r="AC48" s="300"/>
      <c r="AD48" s="301"/>
      <c r="AE48" s="300"/>
      <c r="AF48" s="301"/>
      <c r="AG48" s="300"/>
      <c r="AH48" s="301"/>
      <c r="AI48" s="300"/>
      <c r="AJ48" s="301"/>
      <c r="AK48" s="300"/>
      <c r="AL48" s="301"/>
      <c r="AM48" s="300"/>
      <c r="AN48" s="301"/>
      <c r="AO48" s="300"/>
      <c r="AP48" s="301"/>
      <c r="AQ48" s="300"/>
      <c r="AR48" s="301"/>
      <c r="AS48" s="300"/>
      <c r="AT48" s="301"/>
      <c r="AU48" s="258"/>
      <c r="AV48" s="301"/>
      <c r="AW48" s="300"/>
      <c r="AX48" s="301"/>
      <c r="AY48" s="300"/>
      <c r="AZ48" s="301"/>
      <c r="BA48" s="300"/>
      <c r="BB48" s="301"/>
      <c r="BC48" s="300"/>
      <c r="BD48" s="301"/>
      <c r="BE48" s="300"/>
      <c r="BF48" s="301"/>
      <c r="BG48" s="300"/>
      <c r="BH48" s="301"/>
      <c r="BI48" s="302"/>
      <c r="BJ48" s="302"/>
      <c r="BK48" s="302"/>
      <c r="BL48" s="302"/>
      <c r="BM48" s="302"/>
      <c r="BN48" s="302"/>
      <c r="BO48" s="302"/>
      <c r="BP48" s="302"/>
    </row>
    <row r="49" spans="13:68" ht="13.5">
      <c r="M49" s="259"/>
      <c r="N49" s="305"/>
      <c r="O49" s="300"/>
      <c r="P49" s="301"/>
      <c r="Q49" s="300"/>
      <c r="R49" s="301"/>
      <c r="S49" s="300"/>
      <c r="T49" s="301"/>
      <c r="U49" s="300"/>
      <c r="V49" s="301"/>
      <c r="W49" s="300"/>
      <c r="X49" s="301"/>
      <c r="Y49" s="300"/>
      <c r="Z49" s="301"/>
      <c r="AA49" s="300"/>
      <c r="AB49" s="301"/>
      <c r="AC49" s="300"/>
      <c r="AD49" s="301"/>
      <c r="AE49" s="300"/>
      <c r="AF49" s="301"/>
      <c r="AG49" s="300"/>
      <c r="AH49" s="301"/>
      <c r="AI49" s="300"/>
      <c r="AJ49" s="301"/>
      <c r="AK49" s="300"/>
      <c r="AL49" s="301"/>
      <c r="AM49" s="300"/>
      <c r="AN49" s="301"/>
      <c r="AO49" s="300"/>
      <c r="AP49" s="301"/>
      <c r="AQ49" s="300"/>
      <c r="AR49" s="301"/>
      <c r="AS49" s="300"/>
      <c r="AT49" s="301"/>
      <c r="AU49" s="258"/>
      <c r="AV49" s="301"/>
      <c r="AW49" s="300"/>
      <c r="AX49" s="301"/>
      <c r="AY49" s="300"/>
      <c r="AZ49" s="301"/>
      <c r="BA49" s="300"/>
      <c r="BB49" s="301"/>
      <c r="BC49" s="300"/>
      <c r="BD49" s="301"/>
      <c r="BE49" s="300"/>
      <c r="BF49" s="301"/>
      <c r="BG49" s="300"/>
      <c r="BH49" s="301"/>
      <c r="BI49" s="302"/>
      <c r="BJ49" s="302"/>
      <c r="BK49" s="302"/>
      <c r="BL49" s="302"/>
      <c r="BM49" s="302"/>
      <c r="BN49" s="302"/>
      <c r="BO49" s="302"/>
      <c r="BP49" s="302"/>
    </row>
    <row r="50" spans="13:68" ht="13.5">
      <c r="M50" s="259"/>
      <c r="N50" s="305"/>
      <c r="O50" s="300"/>
      <c r="P50" s="301"/>
      <c r="Q50" s="300"/>
      <c r="R50" s="301"/>
      <c r="S50" s="300"/>
      <c r="T50" s="301"/>
      <c r="U50" s="300"/>
      <c r="V50" s="301"/>
      <c r="W50" s="300"/>
      <c r="X50" s="301"/>
      <c r="Y50" s="300"/>
      <c r="Z50" s="301"/>
      <c r="AA50" s="300"/>
      <c r="AB50" s="301"/>
      <c r="AC50" s="300"/>
      <c r="AD50" s="301"/>
      <c r="AE50" s="300"/>
      <c r="AF50" s="301"/>
      <c r="AG50" s="300"/>
      <c r="AH50" s="301"/>
      <c r="AI50" s="300"/>
      <c r="AJ50" s="301"/>
      <c r="AK50" s="300"/>
      <c r="AL50" s="301"/>
      <c r="AM50" s="300"/>
      <c r="AN50" s="301"/>
      <c r="AO50" s="300"/>
      <c r="AP50" s="301"/>
      <c r="AQ50" s="300"/>
      <c r="AR50" s="301"/>
      <c r="AS50" s="300"/>
      <c r="AT50" s="301"/>
      <c r="AU50" s="258"/>
      <c r="AV50" s="301"/>
      <c r="AW50" s="300"/>
      <c r="AX50" s="301"/>
      <c r="AY50" s="300"/>
      <c r="AZ50" s="301"/>
      <c r="BA50" s="300"/>
      <c r="BB50" s="301"/>
      <c r="BC50" s="300"/>
      <c r="BD50" s="301"/>
      <c r="BE50" s="300"/>
      <c r="BF50" s="301"/>
      <c r="BG50" s="300"/>
      <c r="BH50" s="301"/>
      <c r="BI50" s="302"/>
      <c r="BJ50" s="302"/>
      <c r="BK50" s="302"/>
      <c r="BL50" s="302"/>
      <c r="BM50" s="302"/>
      <c r="BN50" s="302"/>
      <c r="BO50" s="302"/>
      <c r="BP50" s="302"/>
    </row>
    <row r="51" spans="13:68" ht="13.5">
      <c r="M51" s="259"/>
      <c r="N51" s="305"/>
      <c r="O51" s="300"/>
      <c r="P51" s="301"/>
      <c r="Q51" s="300"/>
      <c r="R51" s="301"/>
      <c r="S51" s="300"/>
      <c r="T51" s="301"/>
      <c r="U51" s="300"/>
      <c r="V51" s="301"/>
      <c r="W51" s="300"/>
      <c r="X51" s="301"/>
      <c r="Y51" s="300"/>
      <c r="Z51" s="301"/>
      <c r="AA51" s="300"/>
      <c r="AB51" s="301"/>
      <c r="AC51" s="300"/>
      <c r="AD51" s="301"/>
      <c r="AE51" s="300"/>
      <c r="AF51" s="301"/>
      <c r="AG51" s="300"/>
      <c r="AH51" s="301"/>
      <c r="AI51" s="300"/>
      <c r="AJ51" s="301"/>
      <c r="AK51" s="300"/>
      <c r="AL51" s="301"/>
      <c r="AM51" s="300"/>
      <c r="AN51" s="301"/>
      <c r="AO51" s="300"/>
      <c r="AP51" s="301"/>
      <c r="AQ51" s="300"/>
      <c r="AR51" s="301"/>
      <c r="AS51" s="300"/>
      <c r="AT51" s="301"/>
      <c r="AU51" s="258"/>
      <c r="AV51" s="301"/>
      <c r="AW51" s="300"/>
      <c r="AX51" s="301"/>
      <c r="AY51" s="300"/>
      <c r="AZ51" s="301"/>
      <c r="BA51" s="300"/>
      <c r="BB51" s="301"/>
      <c r="BC51" s="300"/>
      <c r="BD51" s="301"/>
      <c r="BE51" s="300"/>
      <c r="BF51" s="301"/>
      <c r="BG51" s="300"/>
      <c r="BH51" s="301"/>
      <c r="BI51" s="302"/>
      <c r="BJ51" s="302"/>
      <c r="BK51" s="302"/>
      <c r="BL51" s="302"/>
      <c r="BM51" s="302"/>
      <c r="BN51" s="302"/>
      <c r="BO51" s="302"/>
      <c r="BP51" s="302"/>
    </row>
    <row r="52" spans="13:68" ht="13.5">
      <c r="M52" s="259"/>
      <c r="N52" s="305"/>
      <c r="O52" s="300"/>
      <c r="P52" s="301"/>
      <c r="Q52" s="300"/>
      <c r="R52" s="301"/>
      <c r="S52" s="300"/>
      <c r="T52" s="301"/>
      <c r="U52" s="300"/>
      <c r="V52" s="301"/>
      <c r="W52" s="300"/>
      <c r="X52" s="301"/>
      <c r="Y52" s="300"/>
      <c r="Z52" s="301"/>
      <c r="AA52" s="300"/>
      <c r="AB52" s="301"/>
      <c r="AC52" s="300"/>
      <c r="AD52" s="301"/>
      <c r="AE52" s="300"/>
      <c r="AF52" s="301"/>
      <c r="AG52" s="300"/>
      <c r="AH52" s="301"/>
      <c r="AI52" s="300"/>
      <c r="AJ52" s="301"/>
      <c r="AK52" s="300"/>
      <c r="AL52" s="301"/>
      <c r="AM52" s="300"/>
      <c r="AN52" s="301"/>
      <c r="AO52" s="300"/>
      <c r="AP52" s="301"/>
      <c r="AQ52" s="300"/>
      <c r="AR52" s="301"/>
      <c r="AS52" s="300"/>
      <c r="AT52" s="301"/>
      <c r="AU52" s="258"/>
      <c r="AV52" s="301"/>
      <c r="AW52" s="300"/>
      <c r="AX52" s="301"/>
      <c r="AY52" s="300"/>
      <c r="AZ52" s="301"/>
      <c r="BA52" s="300"/>
      <c r="BB52" s="301"/>
      <c r="BC52" s="300"/>
      <c r="BD52" s="301"/>
      <c r="BE52" s="300"/>
      <c r="BF52" s="301"/>
      <c r="BG52" s="300"/>
      <c r="BH52" s="301"/>
      <c r="BI52" s="302"/>
      <c r="BJ52" s="302"/>
      <c r="BK52" s="302"/>
      <c r="BL52" s="302"/>
      <c r="BM52" s="302"/>
      <c r="BN52" s="302"/>
      <c r="BO52" s="302"/>
      <c r="BP52" s="302"/>
    </row>
    <row r="53" spans="13:68" ht="13.5">
      <c r="M53" s="259"/>
      <c r="N53" s="305"/>
      <c r="O53" s="300"/>
      <c r="P53" s="301"/>
      <c r="Q53" s="300"/>
      <c r="R53" s="301"/>
      <c r="S53" s="300"/>
      <c r="T53" s="301"/>
      <c r="U53" s="300"/>
      <c r="V53" s="301"/>
      <c r="W53" s="300"/>
      <c r="X53" s="301"/>
      <c r="Y53" s="300"/>
      <c r="Z53" s="301"/>
      <c r="AA53" s="300"/>
      <c r="AB53" s="301"/>
      <c r="AC53" s="300"/>
      <c r="AD53" s="301"/>
      <c r="AE53" s="300"/>
      <c r="AF53" s="301"/>
      <c r="AG53" s="300"/>
      <c r="AH53" s="301"/>
      <c r="AI53" s="300"/>
      <c r="AJ53" s="301"/>
      <c r="AK53" s="300"/>
      <c r="AL53" s="301"/>
      <c r="AM53" s="300"/>
      <c r="AN53" s="301"/>
      <c r="AO53" s="300"/>
      <c r="AP53" s="301"/>
      <c r="AQ53" s="300"/>
      <c r="AR53" s="301"/>
      <c r="AS53" s="300"/>
      <c r="AT53" s="301"/>
      <c r="AU53" s="258"/>
      <c r="AV53" s="301"/>
      <c r="AW53" s="300"/>
      <c r="AX53" s="301"/>
      <c r="AY53" s="300"/>
      <c r="AZ53" s="301"/>
      <c r="BA53" s="300"/>
      <c r="BB53" s="301"/>
      <c r="BC53" s="300"/>
      <c r="BD53" s="301"/>
      <c r="BE53" s="300"/>
      <c r="BF53" s="301"/>
      <c r="BG53" s="300"/>
      <c r="BH53" s="301"/>
      <c r="BI53" s="302"/>
      <c r="BJ53" s="302"/>
      <c r="BK53" s="302"/>
      <c r="BL53" s="302"/>
      <c r="BM53" s="302"/>
      <c r="BN53" s="302"/>
      <c r="BO53" s="302"/>
      <c r="BP53" s="302"/>
    </row>
    <row r="54" spans="13:68" ht="13.5">
      <c r="M54" s="259"/>
      <c r="N54" s="305"/>
      <c r="O54" s="300"/>
      <c r="P54" s="301"/>
      <c r="Q54" s="300"/>
      <c r="R54" s="301"/>
      <c r="S54" s="300"/>
      <c r="T54" s="301"/>
      <c r="U54" s="300"/>
      <c r="V54" s="301"/>
      <c r="W54" s="300"/>
      <c r="X54" s="301"/>
      <c r="Y54" s="300"/>
      <c r="Z54" s="301"/>
      <c r="AA54" s="300"/>
      <c r="AB54" s="301"/>
      <c r="AC54" s="300"/>
      <c r="AD54" s="301"/>
      <c r="AE54" s="300"/>
      <c r="AF54" s="301"/>
      <c r="AG54" s="300"/>
      <c r="AH54" s="301"/>
      <c r="AI54" s="300"/>
      <c r="AJ54" s="301"/>
      <c r="AK54" s="300"/>
      <c r="AL54" s="301"/>
      <c r="AM54" s="300"/>
      <c r="AN54" s="301"/>
      <c r="AO54" s="300"/>
      <c r="AP54" s="301"/>
      <c r="AQ54" s="300"/>
      <c r="AR54" s="301"/>
      <c r="AS54" s="300"/>
      <c r="AT54" s="301"/>
      <c r="AU54" s="258"/>
      <c r="AV54" s="301"/>
      <c r="AW54" s="300"/>
      <c r="AX54" s="301"/>
      <c r="AY54" s="300"/>
      <c r="AZ54" s="301"/>
      <c r="BA54" s="300"/>
      <c r="BB54" s="301"/>
      <c r="BC54" s="300"/>
      <c r="BD54" s="301"/>
      <c r="BE54" s="300"/>
      <c r="BF54" s="301"/>
      <c r="BG54" s="300"/>
      <c r="BH54" s="301"/>
      <c r="BI54" s="302"/>
      <c r="BJ54" s="302"/>
      <c r="BK54" s="302"/>
      <c r="BL54" s="302"/>
      <c r="BM54" s="302"/>
      <c r="BN54" s="302"/>
      <c r="BO54" s="302"/>
      <c r="BP54" s="302"/>
    </row>
    <row r="55" spans="13:68" ht="13.5">
      <c r="M55" s="259"/>
      <c r="N55" s="305"/>
      <c r="O55" s="300"/>
      <c r="P55" s="301"/>
      <c r="Q55" s="300"/>
      <c r="R55" s="301"/>
      <c r="S55" s="300"/>
      <c r="T55" s="301"/>
      <c r="U55" s="300"/>
      <c r="V55" s="301"/>
      <c r="W55" s="300"/>
      <c r="X55" s="301"/>
      <c r="Y55" s="300"/>
      <c r="Z55" s="301"/>
      <c r="AA55" s="300"/>
      <c r="AB55" s="301"/>
      <c r="AC55" s="300"/>
      <c r="AD55" s="301"/>
      <c r="AE55" s="300"/>
      <c r="AF55" s="301"/>
      <c r="AG55" s="300"/>
      <c r="AH55" s="301"/>
      <c r="AI55" s="300"/>
      <c r="AJ55" s="301"/>
      <c r="AK55" s="300"/>
      <c r="AL55" s="301"/>
      <c r="AM55" s="300"/>
      <c r="AN55" s="301"/>
      <c r="AO55" s="300"/>
      <c r="AP55" s="301"/>
      <c r="AQ55" s="300"/>
      <c r="AR55" s="301"/>
      <c r="AS55" s="300"/>
      <c r="AT55" s="301"/>
      <c r="AU55" s="258"/>
      <c r="AV55" s="301"/>
      <c r="AW55" s="300"/>
      <c r="AX55" s="301"/>
      <c r="AY55" s="300"/>
      <c r="AZ55" s="301"/>
      <c r="BA55" s="300"/>
      <c r="BB55" s="301"/>
      <c r="BC55" s="300"/>
      <c r="BD55" s="301"/>
      <c r="BE55" s="300"/>
      <c r="BF55" s="301"/>
      <c r="BG55" s="300"/>
      <c r="BH55" s="301"/>
      <c r="BI55" s="302"/>
      <c r="BJ55" s="302"/>
      <c r="BK55" s="302"/>
      <c r="BL55" s="302"/>
      <c r="BM55" s="302"/>
      <c r="BN55" s="302"/>
      <c r="BO55" s="302"/>
      <c r="BP55" s="302"/>
    </row>
    <row r="56" spans="13:68" ht="13.5">
      <c r="M56" s="259"/>
      <c r="N56" s="305"/>
      <c r="O56" s="300"/>
      <c r="P56" s="301"/>
      <c r="Q56" s="300"/>
      <c r="R56" s="301"/>
      <c r="S56" s="300"/>
      <c r="T56" s="301"/>
      <c r="U56" s="300"/>
      <c r="V56" s="301"/>
      <c r="W56" s="300"/>
      <c r="X56" s="301"/>
      <c r="Y56" s="300"/>
      <c r="Z56" s="301"/>
      <c r="AA56" s="300"/>
      <c r="AB56" s="301"/>
      <c r="AC56" s="300"/>
      <c r="AD56" s="301"/>
      <c r="AE56" s="300"/>
      <c r="AF56" s="301"/>
      <c r="AG56" s="300"/>
      <c r="AH56" s="301"/>
      <c r="AI56" s="300"/>
      <c r="AJ56" s="301"/>
      <c r="AK56" s="300"/>
      <c r="AL56" s="301"/>
      <c r="AM56" s="300"/>
      <c r="AN56" s="301"/>
      <c r="AO56" s="300"/>
      <c r="AP56" s="301"/>
      <c r="AQ56" s="300"/>
      <c r="AR56" s="301"/>
      <c r="AS56" s="300"/>
      <c r="AT56" s="301"/>
      <c r="AU56" s="258"/>
      <c r="AV56" s="301"/>
      <c r="AW56" s="300"/>
      <c r="AX56" s="301"/>
      <c r="AY56" s="300"/>
      <c r="AZ56" s="301"/>
      <c r="BA56" s="300"/>
      <c r="BB56" s="301"/>
      <c r="BC56" s="300"/>
      <c r="BD56" s="301"/>
      <c r="BE56" s="300"/>
      <c r="BF56" s="301"/>
      <c r="BG56" s="300"/>
      <c r="BH56" s="301"/>
      <c r="BI56" s="302"/>
      <c r="BJ56" s="302"/>
      <c r="BK56" s="302"/>
      <c r="BL56" s="302"/>
      <c r="BM56" s="302"/>
      <c r="BN56" s="302"/>
      <c r="BO56" s="302"/>
      <c r="BP56" s="302"/>
    </row>
    <row r="57" spans="13:68" ht="13.5">
      <c r="M57" s="259"/>
      <c r="N57" s="305"/>
      <c r="O57" s="300"/>
      <c r="P57" s="301"/>
      <c r="Q57" s="300"/>
      <c r="R57" s="301"/>
      <c r="S57" s="300"/>
      <c r="T57" s="301"/>
      <c r="U57" s="300"/>
      <c r="V57" s="301"/>
      <c r="W57" s="300"/>
      <c r="X57" s="301"/>
      <c r="Y57" s="300"/>
      <c r="Z57" s="301"/>
      <c r="AA57" s="300"/>
      <c r="AB57" s="301"/>
      <c r="AC57" s="300"/>
      <c r="AD57" s="301"/>
      <c r="AE57" s="300"/>
      <c r="AF57" s="301"/>
      <c r="AG57" s="300"/>
      <c r="AH57" s="301"/>
      <c r="AI57" s="300"/>
      <c r="AJ57" s="301"/>
      <c r="AK57" s="300"/>
      <c r="AL57" s="301"/>
      <c r="AM57" s="300"/>
      <c r="AN57" s="301"/>
      <c r="AO57" s="300"/>
      <c r="AP57" s="301"/>
      <c r="AQ57" s="300"/>
      <c r="AR57" s="301"/>
      <c r="AS57" s="300"/>
      <c r="AT57" s="301"/>
      <c r="AU57" s="258"/>
      <c r="AV57" s="301"/>
      <c r="AW57" s="300"/>
      <c r="AX57" s="301"/>
      <c r="AY57" s="300"/>
      <c r="AZ57" s="301"/>
      <c r="BA57" s="300"/>
      <c r="BB57" s="301"/>
      <c r="BC57" s="300"/>
      <c r="BD57" s="301"/>
      <c r="BE57" s="300"/>
      <c r="BF57" s="301"/>
      <c r="BG57" s="300"/>
      <c r="BH57" s="301"/>
      <c r="BI57" s="302"/>
      <c r="BJ57" s="302"/>
      <c r="BK57" s="302"/>
      <c r="BL57" s="302"/>
      <c r="BM57" s="302"/>
      <c r="BN57" s="302"/>
      <c r="BO57" s="302"/>
      <c r="BP57" s="302"/>
    </row>
    <row r="58" spans="13:68" ht="13.5">
      <c r="M58" s="259"/>
      <c r="N58" s="305"/>
      <c r="O58" s="300"/>
      <c r="P58" s="301"/>
      <c r="Q58" s="300"/>
      <c r="R58" s="301"/>
      <c r="S58" s="300"/>
      <c r="T58" s="301"/>
      <c r="U58" s="300"/>
      <c r="V58" s="301"/>
      <c r="W58" s="300"/>
      <c r="X58" s="301"/>
      <c r="Y58" s="300"/>
      <c r="Z58" s="301"/>
      <c r="AA58" s="300"/>
      <c r="AB58" s="301"/>
      <c r="AC58" s="300"/>
      <c r="AD58" s="301"/>
      <c r="AE58" s="300"/>
      <c r="AF58" s="301"/>
      <c r="AG58" s="300"/>
      <c r="AH58" s="301"/>
      <c r="AI58" s="300"/>
      <c r="AJ58" s="301"/>
      <c r="AK58" s="300"/>
      <c r="AL58" s="301"/>
      <c r="AM58" s="300"/>
      <c r="AN58" s="301"/>
      <c r="AO58" s="300"/>
      <c r="AP58" s="301"/>
      <c r="AQ58" s="300"/>
      <c r="AR58" s="301"/>
      <c r="AS58" s="300"/>
      <c r="AT58" s="301"/>
      <c r="AU58" s="258"/>
      <c r="AV58" s="301"/>
      <c r="AW58" s="300"/>
      <c r="AX58" s="301"/>
      <c r="AY58" s="300"/>
      <c r="AZ58" s="301"/>
      <c r="BA58" s="300"/>
      <c r="BB58" s="301"/>
      <c r="BC58" s="300"/>
      <c r="BD58" s="301"/>
      <c r="BE58" s="300"/>
      <c r="BF58" s="301"/>
      <c r="BG58" s="300"/>
      <c r="BH58" s="301"/>
      <c r="BI58" s="302"/>
      <c r="BJ58" s="302"/>
      <c r="BK58" s="302"/>
      <c r="BL58" s="302"/>
      <c r="BM58" s="302"/>
      <c r="BN58" s="302"/>
      <c r="BO58" s="302"/>
      <c r="BP58" s="302"/>
    </row>
    <row r="59" spans="13:68" ht="13.5">
      <c r="M59" s="259"/>
      <c r="N59" s="305"/>
      <c r="O59" s="300"/>
      <c r="P59" s="301"/>
      <c r="Q59" s="300"/>
      <c r="R59" s="301"/>
      <c r="S59" s="300"/>
      <c r="T59" s="301"/>
      <c r="U59" s="300"/>
      <c r="V59" s="301"/>
      <c r="W59" s="300"/>
      <c r="X59" s="301"/>
      <c r="Y59" s="300"/>
      <c r="Z59" s="301"/>
      <c r="AA59" s="300"/>
      <c r="AB59" s="301"/>
      <c r="AC59" s="300"/>
      <c r="AD59" s="301"/>
      <c r="AE59" s="300"/>
      <c r="AF59" s="301"/>
      <c r="AG59" s="300"/>
      <c r="AH59" s="301"/>
      <c r="AI59" s="300"/>
      <c r="AJ59" s="301"/>
      <c r="AK59" s="300"/>
      <c r="AL59" s="301"/>
      <c r="AM59" s="300"/>
      <c r="AN59" s="301"/>
      <c r="AO59" s="300"/>
      <c r="AP59" s="301"/>
      <c r="AQ59" s="300"/>
      <c r="AR59" s="301"/>
      <c r="AS59" s="300"/>
      <c r="AT59" s="301"/>
      <c r="AU59" s="258"/>
      <c r="AV59" s="301"/>
      <c r="AW59" s="300"/>
      <c r="AX59" s="301"/>
      <c r="AY59" s="300"/>
      <c r="AZ59" s="301"/>
      <c r="BA59" s="300"/>
      <c r="BB59" s="301"/>
      <c r="BC59" s="300"/>
      <c r="BD59" s="301"/>
      <c r="BE59" s="300"/>
      <c r="BF59" s="301"/>
      <c r="BG59" s="300"/>
      <c r="BH59" s="301"/>
      <c r="BI59" s="302"/>
      <c r="BJ59" s="302"/>
      <c r="BK59" s="302"/>
      <c r="BL59" s="302"/>
      <c r="BM59" s="302"/>
      <c r="BN59" s="302"/>
      <c r="BO59" s="302"/>
      <c r="BP59" s="302"/>
    </row>
    <row r="60" spans="13:68" ht="13.5">
      <c r="M60" s="259"/>
      <c r="N60" s="305"/>
      <c r="O60" s="300"/>
      <c r="P60" s="301"/>
      <c r="Q60" s="300"/>
      <c r="R60" s="301"/>
      <c r="S60" s="300"/>
      <c r="T60" s="301"/>
      <c r="U60" s="300"/>
      <c r="V60" s="301"/>
      <c r="W60" s="300"/>
      <c r="X60" s="301"/>
      <c r="Y60" s="300"/>
      <c r="Z60" s="301"/>
      <c r="AA60" s="300"/>
      <c r="AB60" s="301"/>
      <c r="AC60" s="300"/>
      <c r="AD60" s="301"/>
      <c r="AE60" s="300"/>
      <c r="AF60" s="301"/>
      <c r="AG60" s="300"/>
      <c r="AH60" s="301"/>
      <c r="AI60" s="300"/>
      <c r="AJ60" s="301"/>
      <c r="AK60" s="300"/>
      <c r="AL60" s="301"/>
      <c r="AM60" s="300"/>
      <c r="AN60" s="301"/>
      <c r="AO60" s="300"/>
      <c r="AP60" s="301"/>
      <c r="AQ60" s="300"/>
      <c r="AR60" s="301"/>
      <c r="AS60" s="300"/>
      <c r="AT60" s="301"/>
      <c r="AU60" s="258"/>
      <c r="AV60" s="301"/>
      <c r="AW60" s="300"/>
      <c r="AX60" s="301"/>
      <c r="AY60" s="300"/>
      <c r="AZ60" s="301"/>
      <c r="BA60" s="300"/>
      <c r="BB60" s="301"/>
      <c r="BC60" s="300"/>
      <c r="BD60" s="301"/>
      <c r="BE60" s="300"/>
      <c r="BF60" s="301"/>
      <c r="BG60" s="300"/>
      <c r="BH60" s="301"/>
      <c r="BI60" s="302"/>
      <c r="BJ60" s="302"/>
      <c r="BK60" s="302"/>
      <c r="BL60" s="302"/>
      <c r="BM60" s="302"/>
      <c r="BN60" s="302"/>
      <c r="BO60" s="302"/>
      <c r="BP60" s="302"/>
    </row>
    <row r="61" spans="13:68" ht="13.5">
      <c r="M61" s="259"/>
      <c r="N61" s="305"/>
      <c r="O61" s="300"/>
      <c r="P61" s="301"/>
      <c r="Q61" s="300"/>
      <c r="R61" s="301"/>
      <c r="S61" s="300"/>
      <c r="T61" s="301"/>
      <c r="U61" s="300"/>
      <c r="V61" s="301"/>
      <c r="W61" s="300"/>
      <c r="X61" s="301"/>
      <c r="Y61" s="300"/>
      <c r="Z61" s="301"/>
      <c r="AA61" s="300"/>
      <c r="AB61" s="301"/>
      <c r="AC61" s="300"/>
      <c r="AD61" s="301"/>
      <c r="AE61" s="300"/>
      <c r="AF61" s="301"/>
      <c r="AG61" s="300"/>
      <c r="AH61" s="301"/>
      <c r="AI61" s="300"/>
      <c r="AJ61" s="301"/>
      <c r="AK61" s="300"/>
      <c r="AL61" s="301"/>
      <c r="AM61" s="300"/>
      <c r="AN61" s="301"/>
      <c r="AO61" s="300"/>
      <c r="AP61" s="301"/>
      <c r="AQ61" s="300"/>
      <c r="AR61" s="301"/>
      <c r="AS61" s="300"/>
      <c r="AT61" s="301"/>
      <c r="AU61" s="258"/>
      <c r="AV61" s="301"/>
      <c r="AW61" s="300"/>
      <c r="AX61" s="301"/>
      <c r="AY61" s="300"/>
      <c r="AZ61" s="301"/>
      <c r="BA61" s="300"/>
      <c r="BB61" s="301"/>
      <c r="BC61" s="300"/>
      <c r="BD61" s="301"/>
      <c r="BE61" s="300"/>
      <c r="BF61" s="301"/>
      <c r="BG61" s="300"/>
      <c r="BH61" s="301"/>
      <c r="BI61" s="302"/>
      <c r="BJ61" s="302"/>
      <c r="BK61" s="302"/>
      <c r="BL61" s="302"/>
      <c r="BM61" s="302"/>
      <c r="BN61" s="302"/>
      <c r="BO61" s="302"/>
      <c r="BP61" s="302"/>
    </row>
    <row r="62" spans="13:68" ht="13.5">
      <c r="M62" s="259"/>
      <c r="N62" s="305"/>
      <c r="O62" s="300"/>
      <c r="P62" s="301"/>
      <c r="Q62" s="300"/>
      <c r="R62" s="301"/>
      <c r="S62" s="300"/>
      <c r="T62" s="301"/>
      <c r="U62" s="300"/>
      <c r="V62" s="301"/>
      <c r="W62" s="300"/>
      <c r="X62" s="301"/>
      <c r="Y62" s="300"/>
      <c r="Z62" s="301"/>
      <c r="AA62" s="300"/>
      <c r="AB62" s="301"/>
      <c r="AC62" s="300"/>
      <c r="AD62" s="301"/>
      <c r="AE62" s="300"/>
      <c r="AF62" s="301"/>
      <c r="AG62" s="300"/>
      <c r="AH62" s="301"/>
      <c r="AI62" s="300"/>
      <c r="AJ62" s="301"/>
      <c r="AK62" s="300"/>
      <c r="AL62" s="301"/>
      <c r="AM62" s="300"/>
      <c r="AN62" s="301"/>
      <c r="AO62" s="300"/>
      <c r="AP62" s="301"/>
      <c r="AQ62" s="300"/>
      <c r="AR62" s="301"/>
      <c r="AS62" s="300"/>
      <c r="AT62" s="301"/>
      <c r="AU62" s="258"/>
      <c r="AV62" s="301"/>
      <c r="AW62" s="300"/>
      <c r="AX62" s="301"/>
      <c r="AY62" s="300"/>
      <c r="AZ62" s="301"/>
      <c r="BA62" s="300"/>
      <c r="BB62" s="301"/>
      <c r="BC62" s="300"/>
      <c r="BD62" s="301"/>
      <c r="BE62" s="300"/>
      <c r="BF62" s="301"/>
      <c r="BG62" s="300"/>
      <c r="BH62" s="301"/>
      <c r="BI62" s="302"/>
      <c r="BJ62" s="302"/>
      <c r="BK62" s="302"/>
      <c r="BL62" s="302"/>
      <c r="BM62" s="302"/>
      <c r="BN62" s="302"/>
      <c r="BO62" s="302"/>
      <c r="BP62" s="302"/>
    </row>
    <row r="63" spans="13:68" ht="13.5">
      <c r="M63" s="259"/>
      <c r="N63" s="305"/>
      <c r="O63" s="300"/>
      <c r="P63" s="301"/>
      <c r="Q63" s="300"/>
      <c r="R63" s="301"/>
      <c r="S63" s="300"/>
      <c r="T63" s="301"/>
      <c r="U63" s="300"/>
      <c r="V63" s="301"/>
      <c r="W63" s="300"/>
      <c r="X63" s="301"/>
      <c r="Y63" s="300"/>
      <c r="Z63" s="301"/>
      <c r="AA63" s="300"/>
      <c r="AB63" s="301"/>
      <c r="AC63" s="300"/>
      <c r="AD63" s="301"/>
      <c r="AE63" s="300"/>
      <c r="AF63" s="301"/>
      <c r="AG63" s="300"/>
      <c r="AH63" s="301"/>
      <c r="AI63" s="300"/>
      <c r="AJ63" s="301"/>
      <c r="AK63" s="300"/>
      <c r="AL63" s="301"/>
      <c r="AM63" s="300"/>
      <c r="AN63" s="301"/>
      <c r="AO63" s="300"/>
      <c r="AP63" s="301"/>
      <c r="AQ63" s="300"/>
      <c r="AR63" s="301"/>
      <c r="AS63" s="300"/>
      <c r="AT63" s="301"/>
      <c r="AU63" s="258"/>
      <c r="AV63" s="301"/>
      <c r="AW63" s="300"/>
      <c r="AX63" s="301"/>
      <c r="AY63" s="300"/>
      <c r="AZ63" s="301"/>
      <c r="BA63" s="300"/>
      <c r="BB63" s="301"/>
      <c r="BC63" s="300"/>
      <c r="BD63" s="301"/>
      <c r="BE63" s="300"/>
      <c r="BF63" s="301"/>
      <c r="BG63" s="300"/>
      <c r="BH63" s="301"/>
      <c r="BI63" s="302"/>
      <c r="BJ63" s="302"/>
      <c r="BK63" s="302"/>
      <c r="BL63" s="302"/>
      <c r="BM63" s="302"/>
      <c r="BN63" s="302"/>
      <c r="BO63" s="302"/>
      <c r="BP63" s="302"/>
    </row>
    <row r="64" spans="13:68" ht="13.5">
      <c r="M64" s="259"/>
      <c r="N64" s="305"/>
      <c r="O64" s="300"/>
      <c r="P64" s="301"/>
      <c r="Q64" s="300"/>
      <c r="R64" s="301"/>
      <c r="S64" s="300"/>
      <c r="T64" s="301"/>
      <c r="U64" s="300"/>
      <c r="V64" s="301"/>
      <c r="W64" s="300"/>
      <c r="X64" s="301"/>
      <c r="Y64" s="300"/>
      <c r="Z64" s="301"/>
      <c r="AA64" s="300"/>
      <c r="AB64" s="301"/>
      <c r="AC64" s="300"/>
      <c r="AD64" s="301"/>
      <c r="AE64" s="300"/>
      <c r="AF64" s="301"/>
      <c r="AG64" s="300"/>
      <c r="AH64" s="301"/>
      <c r="AI64" s="300"/>
      <c r="AJ64" s="301"/>
      <c r="AK64" s="300"/>
      <c r="AL64" s="301"/>
      <c r="AM64" s="300"/>
      <c r="AN64" s="301"/>
      <c r="AO64" s="300"/>
      <c r="AP64" s="301"/>
      <c r="AQ64" s="300"/>
      <c r="AR64" s="301"/>
      <c r="AS64" s="300"/>
      <c r="AT64" s="301"/>
      <c r="AU64" s="258"/>
      <c r="AV64" s="301"/>
      <c r="AW64" s="300"/>
      <c r="AX64" s="301"/>
      <c r="AY64" s="300"/>
      <c r="AZ64" s="301"/>
      <c r="BA64" s="300"/>
      <c r="BB64" s="301"/>
      <c r="BC64" s="300"/>
      <c r="BD64" s="301"/>
      <c r="BE64" s="300"/>
      <c r="BF64" s="301"/>
      <c r="BG64" s="300"/>
      <c r="BH64" s="301"/>
      <c r="BI64" s="302"/>
      <c r="BJ64" s="302"/>
      <c r="BK64" s="302"/>
      <c r="BL64" s="302"/>
      <c r="BM64" s="302"/>
      <c r="BN64" s="302"/>
      <c r="BO64" s="302"/>
      <c r="BP64" s="302"/>
    </row>
    <row r="65" spans="13:68" ht="13.5">
      <c r="M65" s="259"/>
      <c r="N65" s="305"/>
      <c r="O65" s="300"/>
      <c r="P65" s="301"/>
      <c r="Q65" s="300"/>
      <c r="R65" s="301"/>
      <c r="S65" s="300"/>
      <c r="T65" s="301"/>
      <c r="U65" s="300"/>
      <c r="V65" s="301"/>
      <c r="W65" s="300"/>
      <c r="X65" s="301"/>
      <c r="Y65" s="300"/>
      <c r="Z65" s="301"/>
      <c r="AA65" s="300"/>
      <c r="AB65" s="301"/>
      <c r="AC65" s="300"/>
      <c r="AD65" s="301"/>
      <c r="AE65" s="300"/>
      <c r="AF65" s="301"/>
      <c r="AG65" s="300"/>
      <c r="AH65" s="301"/>
      <c r="AI65" s="300"/>
      <c r="AJ65" s="301"/>
      <c r="AK65" s="300"/>
      <c r="AL65" s="301"/>
      <c r="AM65" s="300"/>
      <c r="AN65" s="301"/>
      <c r="AO65" s="300"/>
      <c r="AP65" s="301"/>
      <c r="AQ65" s="300"/>
      <c r="AR65" s="301"/>
      <c r="AS65" s="300"/>
      <c r="AT65" s="301"/>
      <c r="AU65" s="258"/>
      <c r="AV65" s="301"/>
      <c r="AW65" s="300"/>
      <c r="AX65" s="301"/>
      <c r="AY65" s="300"/>
      <c r="AZ65" s="301"/>
      <c r="BA65" s="300"/>
      <c r="BB65" s="301"/>
      <c r="BC65" s="300"/>
      <c r="BD65" s="301"/>
      <c r="BE65" s="300"/>
      <c r="BF65" s="301"/>
      <c r="BG65" s="300"/>
      <c r="BH65" s="301"/>
      <c r="BI65" s="302"/>
      <c r="BJ65" s="302"/>
      <c r="BK65" s="302"/>
      <c r="BL65" s="302"/>
      <c r="BM65" s="302"/>
      <c r="BN65" s="302"/>
      <c r="BO65" s="302"/>
      <c r="BP65" s="302"/>
    </row>
    <row r="66" spans="13:68" ht="13.5">
      <c r="M66" s="259"/>
      <c r="N66" s="305"/>
      <c r="O66" s="300"/>
      <c r="P66" s="301"/>
      <c r="Q66" s="300"/>
      <c r="R66" s="301"/>
      <c r="S66" s="300"/>
      <c r="T66" s="301"/>
      <c r="U66" s="300"/>
      <c r="V66" s="301"/>
      <c r="W66" s="300"/>
      <c r="X66" s="301"/>
      <c r="Y66" s="300"/>
      <c r="Z66" s="301"/>
      <c r="AA66" s="300"/>
      <c r="AB66" s="301"/>
      <c r="AC66" s="300"/>
      <c r="AD66" s="301"/>
      <c r="AE66" s="300"/>
      <c r="AF66" s="301"/>
      <c r="AG66" s="300"/>
      <c r="AH66" s="301"/>
      <c r="AI66" s="300"/>
      <c r="AJ66" s="301"/>
      <c r="AK66" s="300"/>
      <c r="AL66" s="301"/>
      <c r="AM66" s="300"/>
      <c r="AN66" s="301"/>
      <c r="AO66" s="300"/>
      <c r="AP66" s="301"/>
      <c r="AQ66" s="300"/>
      <c r="AR66" s="301"/>
      <c r="AS66" s="300"/>
      <c r="AT66" s="301"/>
      <c r="AU66" s="258"/>
      <c r="AV66" s="301"/>
      <c r="AW66" s="300"/>
      <c r="AX66" s="301"/>
      <c r="AY66" s="300"/>
      <c r="AZ66" s="301"/>
      <c r="BA66" s="300"/>
      <c r="BB66" s="301"/>
      <c r="BC66" s="300"/>
      <c r="BD66" s="301"/>
      <c r="BE66" s="300"/>
      <c r="BF66" s="301"/>
      <c r="BG66" s="300"/>
      <c r="BH66" s="301"/>
      <c r="BI66" s="302"/>
      <c r="BJ66" s="302"/>
      <c r="BK66" s="302"/>
      <c r="BL66" s="302"/>
      <c r="BM66" s="302"/>
      <c r="BN66" s="302"/>
      <c r="BO66" s="302"/>
      <c r="BP66" s="302"/>
    </row>
    <row r="67" spans="13:68" ht="13.5">
      <c r="M67" s="259"/>
      <c r="N67" s="305"/>
      <c r="O67" s="300"/>
      <c r="P67" s="301"/>
      <c r="Q67" s="300"/>
      <c r="R67" s="301"/>
      <c r="S67" s="300"/>
      <c r="T67" s="301"/>
      <c r="U67" s="300"/>
      <c r="V67" s="301"/>
      <c r="W67" s="300"/>
      <c r="X67" s="301"/>
      <c r="Y67" s="300"/>
      <c r="Z67" s="301"/>
      <c r="AA67" s="300"/>
      <c r="AB67" s="301"/>
      <c r="AC67" s="300"/>
      <c r="AD67" s="301"/>
      <c r="AE67" s="300"/>
      <c r="AF67" s="301"/>
      <c r="AG67" s="300"/>
      <c r="AH67" s="301"/>
      <c r="AI67" s="300"/>
      <c r="AJ67" s="301"/>
      <c r="AK67" s="300"/>
      <c r="AL67" s="301"/>
      <c r="AM67" s="300"/>
      <c r="AN67" s="301"/>
      <c r="AO67" s="300"/>
      <c r="AP67" s="301"/>
      <c r="AQ67" s="300"/>
      <c r="AR67" s="301"/>
      <c r="AS67" s="300"/>
      <c r="AT67" s="301"/>
      <c r="AU67" s="258"/>
      <c r="AV67" s="301"/>
      <c r="AW67" s="300"/>
      <c r="AX67" s="301"/>
      <c r="AY67" s="300"/>
      <c r="AZ67" s="301"/>
      <c r="BA67" s="300"/>
      <c r="BB67" s="301"/>
      <c r="BC67" s="300"/>
      <c r="BD67" s="301"/>
      <c r="BE67" s="300"/>
      <c r="BF67" s="301"/>
      <c r="BG67" s="300"/>
      <c r="BH67" s="301"/>
      <c r="BI67" s="302"/>
      <c r="BJ67" s="302"/>
      <c r="BK67" s="302"/>
      <c r="BL67" s="302"/>
      <c r="BM67" s="302"/>
      <c r="BN67" s="302"/>
      <c r="BO67" s="302"/>
      <c r="BP67" s="302"/>
    </row>
    <row r="68" spans="13:68" ht="13.5">
      <c r="M68" s="259"/>
      <c r="N68" s="305"/>
      <c r="O68" s="300"/>
      <c r="P68" s="301"/>
      <c r="Q68" s="300"/>
      <c r="R68" s="301"/>
      <c r="S68" s="300"/>
      <c r="T68" s="301"/>
      <c r="U68" s="300"/>
      <c r="V68" s="301"/>
      <c r="W68" s="300"/>
      <c r="X68" s="301"/>
      <c r="Y68" s="300"/>
      <c r="Z68" s="301"/>
      <c r="AA68" s="300"/>
      <c r="AB68" s="301"/>
      <c r="AC68" s="300"/>
      <c r="AD68" s="301"/>
      <c r="AE68" s="300"/>
      <c r="AF68" s="301"/>
      <c r="AG68" s="300"/>
      <c r="AH68" s="301"/>
      <c r="AI68" s="300"/>
      <c r="AJ68" s="301"/>
      <c r="AK68" s="300"/>
      <c r="AL68" s="301"/>
      <c r="AM68" s="300"/>
      <c r="AN68" s="301"/>
      <c r="AO68" s="300"/>
      <c r="AP68" s="301"/>
      <c r="AQ68" s="300"/>
      <c r="AR68" s="301"/>
      <c r="AS68" s="300"/>
      <c r="AT68" s="301"/>
      <c r="AU68" s="258"/>
      <c r="AV68" s="301"/>
      <c r="AW68" s="300"/>
      <c r="AX68" s="301"/>
      <c r="AY68" s="300"/>
      <c r="AZ68" s="301"/>
      <c r="BA68" s="300"/>
      <c r="BB68" s="301"/>
      <c r="BC68" s="300"/>
      <c r="BD68" s="301"/>
      <c r="BE68" s="300"/>
      <c r="BF68" s="301"/>
      <c r="BG68" s="300"/>
      <c r="BH68" s="301"/>
      <c r="BI68" s="302"/>
      <c r="BJ68" s="302"/>
      <c r="BK68" s="302"/>
      <c r="BL68" s="302"/>
      <c r="BM68" s="302"/>
      <c r="BN68" s="302"/>
      <c r="BO68" s="302"/>
      <c r="BP68" s="302"/>
    </row>
    <row r="69" spans="13:68" ht="13.5">
      <c r="M69" s="259"/>
      <c r="N69" s="305"/>
      <c r="O69" s="300"/>
      <c r="P69" s="301"/>
      <c r="Q69" s="300"/>
      <c r="R69" s="301"/>
      <c r="S69" s="300"/>
      <c r="T69" s="301"/>
      <c r="U69" s="300"/>
      <c r="V69" s="301"/>
      <c r="W69" s="300"/>
      <c r="X69" s="301"/>
      <c r="Y69" s="300"/>
      <c r="Z69" s="301"/>
      <c r="AA69" s="300"/>
      <c r="AB69" s="301"/>
      <c r="AC69" s="300"/>
      <c r="AD69" s="301"/>
      <c r="AE69" s="300"/>
      <c r="AF69" s="301"/>
      <c r="AG69" s="300"/>
      <c r="AH69" s="301"/>
      <c r="AI69" s="300"/>
      <c r="AJ69" s="301"/>
      <c r="AK69" s="300"/>
      <c r="AL69" s="301"/>
      <c r="AM69" s="300"/>
      <c r="AN69" s="301"/>
      <c r="AO69" s="300"/>
      <c r="AP69" s="301"/>
      <c r="AQ69" s="300"/>
      <c r="AR69" s="301"/>
      <c r="AS69" s="300"/>
      <c r="AT69" s="301"/>
      <c r="AU69" s="258"/>
      <c r="AV69" s="301"/>
      <c r="AW69" s="300"/>
      <c r="AX69" s="301"/>
      <c r="AY69" s="300"/>
      <c r="AZ69" s="301"/>
      <c r="BA69" s="300"/>
      <c r="BB69" s="301"/>
      <c r="BC69" s="300"/>
      <c r="BD69" s="301"/>
      <c r="BE69" s="300"/>
      <c r="BF69" s="301"/>
      <c r="BG69" s="300"/>
      <c r="BH69" s="301"/>
      <c r="BI69" s="302"/>
      <c r="BJ69" s="302"/>
      <c r="BK69" s="302"/>
      <c r="BL69" s="302"/>
      <c r="BM69" s="302"/>
      <c r="BN69" s="302"/>
      <c r="BO69" s="302"/>
      <c r="BP69" s="302"/>
    </row>
    <row r="70" spans="13:68" ht="13.5">
      <c r="M70" s="259"/>
      <c r="N70" s="305"/>
      <c r="O70" s="300"/>
      <c r="P70" s="301"/>
      <c r="Q70" s="300"/>
      <c r="R70" s="301"/>
      <c r="S70" s="300"/>
      <c r="T70" s="301"/>
      <c r="U70" s="300"/>
      <c r="V70" s="301"/>
      <c r="W70" s="300"/>
      <c r="X70" s="301"/>
      <c r="Y70" s="300"/>
      <c r="Z70" s="301"/>
      <c r="AA70" s="300"/>
      <c r="AB70" s="301"/>
      <c r="AC70" s="300"/>
      <c r="AD70" s="301"/>
      <c r="AE70" s="300"/>
      <c r="AF70" s="301"/>
      <c r="AG70" s="300"/>
      <c r="AH70" s="301"/>
      <c r="AI70" s="300"/>
      <c r="AJ70" s="301"/>
      <c r="AK70" s="300"/>
      <c r="AL70" s="301"/>
      <c r="AM70" s="300"/>
      <c r="AN70" s="301"/>
      <c r="AO70" s="300"/>
      <c r="AP70" s="301"/>
      <c r="AQ70" s="300"/>
      <c r="AR70" s="301"/>
      <c r="AS70" s="300"/>
      <c r="AT70" s="301"/>
      <c r="AU70" s="258"/>
      <c r="AV70" s="301"/>
      <c r="AW70" s="300"/>
      <c r="AX70" s="301"/>
      <c r="AY70" s="300"/>
      <c r="AZ70" s="301"/>
      <c r="BA70" s="300"/>
      <c r="BB70" s="301"/>
      <c r="BC70" s="300"/>
      <c r="BD70" s="301"/>
      <c r="BE70" s="300"/>
      <c r="BF70" s="301"/>
      <c r="BG70" s="300"/>
      <c r="BH70" s="301"/>
      <c r="BI70" s="302"/>
      <c r="BJ70" s="302"/>
      <c r="BK70" s="302"/>
      <c r="BL70" s="302"/>
      <c r="BM70" s="302"/>
      <c r="BN70" s="302"/>
      <c r="BO70" s="302"/>
      <c r="BP70" s="302"/>
    </row>
    <row r="71" spans="13:68" ht="13.5">
      <c r="M71" s="259"/>
      <c r="N71" s="305"/>
      <c r="O71" s="300"/>
      <c r="P71" s="301"/>
      <c r="Q71" s="300"/>
      <c r="R71" s="301"/>
      <c r="S71" s="300"/>
      <c r="T71" s="301"/>
      <c r="U71" s="300"/>
      <c r="V71" s="301"/>
      <c r="W71" s="300"/>
      <c r="X71" s="301"/>
      <c r="Y71" s="300"/>
      <c r="Z71" s="301"/>
      <c r="AA71" s="300"/>
      <c r="AB71" s="301"/>
      <c r="AC71" s="300"/>
      <c r="AD71" s="301"/>
      <c r="AE71" s="300"/>
      <c r="AF71" s="301"/>
      <c r="AG71" s="300"/>
      <c r="AH71" s="301"/>
      <c r="AI71" s="300"/>
      <c r="AJ71" s="301"/>
      <c r="AK71" s="300"/>
      <c r="AL71" s="301"/>
      <c r="AM71" s="300"/>
      <c r="AN71" s="301"/>
      <c r="AO71" s="300"/>
      <c r="AP71" s="301"/>
      <c r="AQ71" s="300"/>
      <c r="AR71" s="301"/>
      <c r="AS71" s="300"/>
      <c r="AT71" s="301"/>
      <c r="AU71" s="258"/>
      <c r="AV71" s="301"/>
      <c r="AW71" s="300"/>
      <c r="AX71" s="301"/>
      <c r="AY71" s="300"/>
      <c r="AZ71" s="301"/>
      <c r="BA71" s="300"/>
      <c r="BB71" s="301"/>
      <c r="BC71" s="300"/>
      <c r="BD71" s="301"/>
      <c r="BE71" s="300"/>
      <c r="BF71" s="301"/>
      <c r="BG71" s="300"/>
      <c r="BH71" s="301"/>
      <c r="BI71" s="302"/>
      <c r="BJ71" s="302"/>
      <c r="BK71" s="302"/>
      <c r="BL71" s="302"/>
      <c r="BM71" s="302"/>
      <c r="BN71" s="302"/>
      <c r="BO71" s="302"/>
      <c r="BP71" s="302"/>
    </row>
    <row r="72" spans="13:68" ht="13.5">
      <c r="M72" s="259"/>
      <c r="N72" s="305"/>
      <c r="O72" s="300"/>
      <c r="P72" s="301"/>
      <c r="Q72" s="300"/>
      <c r="R72" s="301"/>
      <c r="S72" s="300"/>
      <c r="T72" s="301"/>
      <c r="U72" s="300"/>
      <c r="V72" s="301"/>
      <c r="W72" s="300"/>
      <c r="X72" s="301"/>
      <c r="Y72" s="300"/>
      <c r="Z72" s="301"/>
      <c r="AA72" s="300"/>
      <c r="AB72" s="301"/>
      <c r="AC72" s="300"/>
      <c r="AD72" s="301"/>
      <c r="AE72" s="300"/>
      <c r="AF72" s="301"/>
      <c r="AG72" s="300"/>
      <c r="AH72" s="301"/>
      <c r="AI72" s="300"/>
      <c r="AJ72" s="301"/>
      <c r="AK72" s="300"/>
      <c r="AL72" s="301"/>
      <c r="AM72" s="300"/>
      <c r="AN72" s="301"/>
      <c r="AO72" s="300"/>
      <c r="AP72" s="301"/>
      <c r="AQ72" s="300"/>
      <c r="AR72" s="301"/>
      <c r="AS72" s="300"/>
      <c r="AT72" s="301"/>
      <c r="AU72" s="258"/>
      <c r="AV72" s="301"/>
      <c r="AW72" s="300"/>
      <c r="AX72" s="301"/>
      <c r="AY72" s="300"/>
      <c r="AZ72" s="301"/>
      <c r="BA72" s="300"/>
      <c r="BB72" s="301"/>
      <c r="BC72" s="300"/>
      <c r="BD72" s="301"/>
      <c r="BE72" s="300"/>
      <c r="BF72" s="301"/>
      <c r="BG72" s="300"/>
      <c r="BH72" s="301"/>
      <c r="BI72" s="302"/>
      <c r="BJ72" s="302"/>
      <c r="BK72" s="302"/>
      <c r="BL72" s="302"/>
      <c r="BM72" s="302"/>
      <c r="BN72" s="302"/>
      <c r="BO72" s="302"/>
      <c r="BP72" s="302"/>
    </row>
    <row r="73" spans="13:68" ht="13.5">
      <c r="M73" s="259"/>
      <c r="N73" s="305"/>
      <c r="O73" s="300"/>
      <c r="P73" s="301"/>
      <c r="Q73" s="300"/>
      <c r="R73" s="301"/>
      <c r="S73" s="300"/>
      <c r="T73" s="301"/>
      <c r="U73" s="300"/>
      <c r="V73" s="301"/>
      <c r="W73" s="300"/>
      <c r="X73" s="301"/>
      <c r="Y73" s="300"/>
      <c r="Z73" s="301"/>
      <c r="AA73" s="300"/>
      <c r="AB73" s="301"/>
      <c r="AC73" s="300"/>
      <c r="AD73" s="301"/>
      <c r="AE73" s="300"/>
      <c r="AF73" s="301"/>
      <c r="AG73" s="300"/>
      <c r="AH73" s="301"/>
      <c r="AI73" s="300"/>
      <c r="AJ73" s="301"/>
      <c r="AK73" s="300"/>
      <c r="AL73" s="301"/>
      <c r="AM73" s="300"/>
      <c r="AN73" s="301"/>
      <c r="AO73" s="300"/>
      <c r="AP73" s="301"/>
      <c r="AQ73" s="300"/>
      <c r="AR73" s="301"/>
      <c r="AS73" s="300"/>
      <c r="AT73" s="301"/>
      <c r="AU73" s="258"/>
      <c r="AV73" s="301"/>
      <c r="AW73" s="300"/>
      <c r="AX73" s="301"/>
      <c r="AY73" s="300"/>
      <c r="AZ73" s="301"/>
      <c r="BA73" s="300"/>
      <c r="BB73" s="301"/>
      <c r="BC73" s="300"/>
      <c r="BD73" s="301"/>
      <c r="BE73" s="300"/>
      <c r="BF73" s="301"/>
      <c r="BG73" s="300"/>
      <c r="BH73" s="301"/>
      <c r="BI73" s="302"/>
      <c r="BJ73" s="302"/>
      <c r="BK73" s="302"/>
      <c r="BL73" s="302"/>
      <c r="BM73" s="302"/>
      <c r="BN73" s="302"/>
      <c r="BO73" s="302"/>
      <c r="BP73" s="302"/>
    </row>
    <row r="74" spans="13:68" ht="13.5">
      <c r="M74" s="259"/>
      <c r="N74" s="305"/>
      <c r="O74" s="300"/>
      <c r="P74" s="301"/>
      <c r="Q74" s="300"/>
      <c r="R74" s="301"/>
      <c r="S74" s="300"/>
      <c r="T74" s="301"/>
      <c r="U74" s="300"/>
      <c r="V74" s="301"/>
      <c r="W74" s="300"/>
      <c r="X74" s="301"/>
      <c r="Y74" s="300"/>
      <c r="Z74" s="301"/>
      <c r="AA74" s="300"/>
      <c r="AB74" s="301"/>
      <c r="AC74" s="300"/>
      <c r="AD74" s="301"/>
      <c r="AE74" s="300"/>
      <c r="AF74" s="301"/>
      <c r="AG74" s="300"/>
      <c r="AH74" s="301"/>
      <c r="AI74" s="300"/>
      <c r="AJ74" s="301"/>
      <c r="AK74" s="300"/>
      <c r="AL74" s="301"/>
      <c r="AM74" s="300"/>
      <c r="AN74" s="301"/>
      <c r="AO74" s="300"/>
      <c r="AP74" s="301"/>
      <c r="AQ74" s="300"/>
      <c r="AR74" s="301"/>
      <c r="AS74" s="300"/>
      <c r="AT74" s="301"/>
      <c r="AU74" s="258"/>
      <c r="AV74" s="301"/>
      <c r="AW74" s="300"/>
      <c r="AX74" s="301"/>
      <c r="AY74" s="300"/>
      <c r="AZ74" s="301"/>
      <c r="BA74" s="300"/>
      <c r="BB74" s="301"/>
      <c r="BC74" s="300"/>
      <c r="BD74" s="301"/>
      <c r="BE74" s="300"/>
      <c r="BF74" s="301"/>
      <c r="BG74" s="300"/>
      <c r="BH74" s="301"/>
      <c r="BI74" s="302"/>
      <c r="BJ74" s="302"/>
      <c r="BK74" s="302"/>
      <c r="BL74" s="302"/>
      <c r="BM74" s="302"/>
      <c r="BN74" s="302"/>
      <c r="BO74" s="302"/>
      <c r="BP74" s="302"/>
    </row>
    <row r="75" spans="13:68" ht="13.5">
      <c r="M75" s="259"/>
      <c r="N75" s="305"/>
      <c r="O75" s="300"/>
      <c r="P75" s="301"/>
      <c r="Q75" s="300"/>
      <c r="R75" s="301"/>
      <c r="S75" s="300"/>
      <c r="T75" s="301"/>
      <c r="U75" s="300"/>
      <c r="V75" s="301"/>
      <c r="W75" s="300"/>
      <c r="X75" s="301"/>
      <c r="Y75" s="300"/>
      <c r="Z75" s="301"/>
      <c r="AA75" s="300"/>
      <c r="AB75" s="301"/>
      <c r="AC75" s="300"/>
      <c r="AD75" s="301"/>
      <c r="AE75" s="300"/>
      <c r="AF75" s="301"/>
      <c r="AG75" s="300"/>
      <c r="AH75" s="301"/>
      <c r="AI75" s="300"/>
      <c r="AJ75" s="301"/>
      <c r="AK75" s="300"/>
      <c r="AL75" s="301"/>
      <c r="AM75" s="300"/>
      <c r="AN75" s="301"/>
      <c r="AO75" s="300"/>
      <c r="AP75" s="301"/>
      <c r="AQ75" s="300"/>
      <c r="AR75" s="301"/>
      <c r="AS75" s="300"/>
      <c r="AT75" s="301"/>
      <c r="AU75" s="258"/>
      <c r="AV75" s="301"/>
      <c r="AW75" s="300"/>
      <c r="AX75" s="301"/>
      <c r="AY75" s="300"/>
      <c r="AZ75" s="301"/>
      <c r="BA75" s="300"/>
      <c r="BB75" s="301"/>
      <c r="BC75" s="300"/>
      <c r="BD75" s="301"/>
      <c r="BE75" s="300"/>
      <c r="BF75" s="301"/>
      <c r="BG75" s="300"/>
      <c r="BH75" s="301"/>
      <c r="BI75" s="302"/>
      <c r="BJ75" s="302"/>
      <c r="BK75" s="302"/>
      <c r="BL75" s="302"/>
      <c r="BM75" s="302"/>
      <c r="BN75" s="302"/>
      <c r="BO75" s="302"/>
      <c r="BP75" s="302"/>
    </row>
    <row r="76" spans="13:68" ht="13.5">
      <c r="M76" s="306"/>
      <c r="N76" s="306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07"/>
      <c r="AP76" s="307"/>
      <c r="AQ76" s="307"/>
      <c r="AR76" s="307"/>
      <c r="AS76" s="307"/>
      <c r="AT76" s="307"/>
      <c r="AU76" s="307"/>
      <c r="AV76" s="307"/>
      <c r="AW76" s="307"/>
      <c r="AX76" s="307"/>
      <c r="AY76" s="307"/>
      <c r="AZ76" s="307"/>
      <c r="BA76" s="307"/>
      <c r="BB76" s="307"/>
      <c r="BC76" s="307"/>
      <c r="BD76" s="307"/>
      <c r="BE76" s="307"/>
      <c r="BF76" s="307"/>
      <c r="BG76" s="307"/>
      <c r="BH76" s="307"/>
      <c r="BI76" s="307"/>
      <c r="BJ76" s="307"/>
      <c r="BK76" s="307"/>
      <c r="BL76" s="307"/>
      <c r="BM76" s="307"/>
      <c r="BN76" s="307"/>
      <c r="BO76" s="307"/>
      <c r="BP76" s="307"/>
    </row>
    <row r="77" spans="14:21" ht="13.5">
      <c r="N77" s="307"/>
      <c r="O77" s="307"/>
      <c r="P77" s="307"/>
      <c r="Q77" s="307"/>
      <c r="R77" s="307"/>
      <c r="S77" s="307"/>
      <c r="T77" s="307"/>
      <c r="U77" s="307"/>
    </row>
    <row r="78" spans="14:21" ht="13.5">
      <c r="N78" s="307"/>
      <c r="O78" s="307"/>
      <c r="P78" s="307"/>
      <c r="Q78" s="307"/>
      <c r="R78" s="307"/>
      <c r="S78" s="307"/>
      <c r="T78" s="307"/>
      <c r="U78" s="307"/>
    </row>
    <row r="79" spans="14:21" ht="13.5">
      <c r="N79" s="307"/>
      <c r="O79" s="307"/>
      <c r="P79" s="307"/>
      <c r="Q79" s="307"/>
      <c r="R79" s="307"/>
      <c r="S79" s="307"/>
      <c r="T79" s="307"/>
      <c r="U79" s="307"/>
    </row>
    <row r="80" spans="14:21" ht="13.5">
      <c r="N80" s="307"/>
      <c r="O80" s="307"/>
      <c r="P80" s="307"/>
      <c r="Q80" s="307"/>
      <c r="R80" s="307"/>
      <c r="S80" s="307"/>
      <c r="T80" s="307"/>
      <c r="U80" s="307"/>
    </row>
    <row r="81" spans="14:21" ht="13.5">
      <c r="N81" s="307"/>
      <c r="O81" s="307"/>
      <c r="P81" s="307"/>
      <c r="Q81" s="307"/>
      <c r="R81" s="307"/>
      <c r="S81" s="307"/>
      <c r="T81" s="307"/>
      <c r="U81" s="307"/>
    </row>
    <row r="82" spans="14:21" ht="13.5">
      <c r="N82" s="307"/>
      <c r="O82" s="307"/>
      <c r="P82" s="307"/>
      <c r="Q82" s="307"/>
      <c r="R82" s="307"/>
      <c r="S82" s="307"/>
      <c r="T82" s="307"/>
      <c r="U82" s="307"/>
    </row>
    <row r="83" spans="14:21" ht="13.5">
      <c r="N83" s="307"/>
      <c r="O83" s="307"/>
      <c r="P83" s="307"/>
      <c r="Q83" s="307"/>
      <c r="R83" s="307"/>
      <c r="S83" s="307"/>
      <c r="T83" s="307"/>
      <c r="U83" s="307"/>
    </row>
  </sheetData>
  <mergeCells count="21">
    <mergeCell ref="BO4:BP4"/>
    <mergeCell ref="AS4:AT4"/>
    <mergeCell ref="AU4:AV4"/>
    <mergeCell ref="BK4:BL4"/>
    <mergeCell ref="BM4:BN4"/>
    <mergeCell ref="AK4:AL4"/>
    <mergeCell ref="AM4:AN4"/>
    <mergeCell ref="AO4:AP4"/>
    <mergeCell ref="AQ4:AR4"/>
    <mergeCell ref="AC4:AD4"/>
    <mergeCell ref="AE4:AF4"/>
    <mergeCell ref="AG4:AH4"/>
    <mergeCell ref="AI4:AJ4"/>
    <mergeCell ref="U4:V4"/>
    <mergeCell ref="W4:X4"/>
    <mergeCell ref="Y4:Z4"/>
    <mergeCell ref="AA4:AB4"/>
    <mergeCell ref="M4:N4"/>
    <mergeCell ref="O4:P4"/>
    <mergeCell ref="Q4:R4"/>
    <mergeCell ref="S4:T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C1:HX651"/>
  <sheetViews>
    <sheetView showGridLines="0" showZeros="0" zoomScale="75" zoomScaleNormal="75" workbookViewId="0" topLeftCell="A25">
      <selection activeCell="R44" sqref="R44"/>
    </sheetView>
  </sheetViews>
  <sheetFormatPr defaultColWidth="9.00390625" defaultRowHeight="13.5"/>
  <cols>
    <col min="1" max="3" width="1.75390625" style="0" customWidth="1"/>
    <col min="4" max="4" width="1.12109375" style="0" customWidth="1"/>
    <col min="5" max="8" width="2.375" style="0" customWidth="1"/>
    <col min="9" max="9" width="3.375" style="0" customWidth="1"/>
    <col min="10" max="52" width="2.375" style="0" customWidth="1"/>
    <col min="53" max="53" width="1.00390625" style="0" customWidth="1"/>
    <col min="54" max="62" width="2.125" style="0" customWidth="1"/>
  </cols>
  <sheetData>
    <row r="1" spans="4:232" ht="16.5" customHeight="1"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>
        <v>65</v>
      </c>
      <c r="BN1" s="76">
        <v>66</v>
      </c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</row>
    <row r="2" spans="4:232" ht="16.5" customHeight="1"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69"/>
      <c r="T2" s="69"/>
      <c r="U2" s="69"/>
      <c r="V2" s="69"/>
      <c r="W2" s="69"/>
      <c r="X2" s="69"/>
      <c r="Y2" s="69"/>
      <c r="Z2" s="69"/>
      <c r="AA2" s="74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</row>
    <row r="3" spans="3:232" ht="16.5" customHeight="1">
      <c r="C3" s="88"/>
      <c r="D3" s="89"/>
      <c r="E3" s="90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90"/>
      <c r="Q3" s="90"/>
      <c r="R3" s="90"/>
      <c r="S3" s="126"/>
      <c r="T3" s="126"/>
      <c r="U3" s="126"/>
      <c r="V3" s="126"/>
      <c r="W3" s="126"/>
      <c r="X3" s="126"/>
      <c r="Y3" s="126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</row>
    <row r="4" spans="3:232" ht="22.5" customHeight="1">
      <c r="C4" s="88"/>
      <c r="D4" s="89"/>
      <c r="E4" s="90"/>
      <c r="F4" s="90"/>
      <c r="G4" s="90"/>
      <c r="AC4" s="90"/>
      <c r="AD4" s="90"/>
      <c r="AF4" s="131"/>
      <c r="AG4" s="172"/>
      <c r="AH4" s="460" t="s">
        <v>26</v>
      </c>
      <c r="AI4" s="460"/>
      <c r="AJ4" s="460"/>
      <c r="AK4" s="460"/>
      <c r="AL4" s="460"/>
      <c r="AM4" s="103"/>
      <c r="AN4" s="163"/>
      <c r="AO4" s="92"/>
      <c r="AP4" s="93"/>
      <c r="AQ4" s="423" t="str">
        <f>データ!C5</f>
        <v>西小学校</v>
      </c>
      <c r="AR4" s="423"/>
      <c r="AS4" s="423"/>
      <c r="AT4" s="423"/>
      <c r="AU4" s="423"/>
      <c r="AV4" s="423"/>
      <c r="AW4" s="423"/>
      <c r="AX4" s="423"/>
      <c r="AY4" s="93"/>
      <c r="AZ4" s="121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</row>
    <row r="5" spans="3:232" ht="22.5" customHeight="1">
      <c r="C5" s="88"/>
      <c r="D5" s="89"/>
      <c r="E5" s="126"/>
      <c r="F5" s="126"/>
      <c r="G5" s="126"/>
      <c r="AC5" s="90"/>
      <c r="AD5" s="90"/>
      <c r="AF5" s="439" t="s">
        <v>27</v>
      </c>
      <c r="AG5" s="440"/>
      <c r="AH5" s="450"/>
      <c r="AI5" s="451"/>
      <c r="AJ5" s="451"/>
      <c r="AK5" s="451"/>
      <c r="AL5" s="452"/>
      <c r="AM5" s="443" t="s">
        <v>28</v>
      </c>
      <c r="AN5" s="445"/>
      <c r="AO5" s="173"/>
      <c r="AP5" s="95"/>
      <c r="AQ5" s="90"/>
      <c r="AR5" s="90"/>
      <c r="AS5" s="116"/>
      <c r="AT5" s="443" t="s">
        <v>1093</v>
      </c>
      <c r="AU5" s="444"/>
      <c r="AV5" s="97"/>
      <c r="AW5" s="88"/>
      <c r="AX5" s="90"/>
      <c r="AY5" s="90"/>
      <c r="AZ5" s="91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</row>
    <row r="6" spans="3:232" ht="9" customHeight="1">
      <c r="C6" s="88"/>
      <c r="D6" s="89"/>
      <c r="E6" s="126"/>
      <c r="F6" s="126"/>
      <c r="G6" s="126"/>
      <c r="AC6" s="90"/>
      <c r="AD6" s="90"/>
      <c r="AF6" s="439"/>
      <c r="AG6" s="440"/>
      <c r="AH6" s="453"/>
      <c r="AI6" s="454"/>
      <c r="AJ6" s="454"/>
      <c r="AK6" s="454"/>
      <c r="AL6" s="455"/>
      <c r="AM6" s="439"/>
      <c r="AN6" s="446"/>
      <c r="AO6" s="174"/>
      <c r="AP6" s="90"/>
      <c r="AQ6" s="90"/>
      <c r="AR6" s="90"/>
      <c r="AS6" s="116"/>
      <c r="AT6" s="439"/>
      <c r="AU6" s="440"/>
      <c r="AV6" s="97"/>
      <c r="AW6" s="88"/>
      <c r="AX6" s="90"/>
      <c r="AY6" s="90"/>
      <c r="AZ6" s="91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</row>
    <row r="7" spans="3:232" ht="22.5" customHeight="1">
      <c r="C7" s="88"/>
      <c r="D7" s="89"/>
      <c r="E7" s="126"/>
      <c r="F7" s="126"/>
      <c r="G7" s="126"/>
      <c r="AC7" s="90"/>
      <c r="AD7" s="90"/>
      <c r="AF7" s="441"/>
      <c r="AG7" s="442"/>
      <c r="AH7" s="456"/>
      <c r="AI7" s="457"/>
      <c r="AJ7" s="457"/>
      <c r="AK7" s="457"/>
      <c r="AL7" s="458"/>
      <c r="AM7" s="441"/>
      <c r="AN7" s="447"/>
      <c r="AO7" s="176"/>
      <c r="AP7" s="99"/>
      <c r="AQ7" s="99"/>
      <c r="AR7" s="99"/>
      <c r="AS7" s="100"/>
      <c r="AT7" s="441"/>
      <c r="AU7" s="442"/>
      <c r="AV7" s="98"/>
      <c r="AW7" s="101"/>
      <c r="AX7" s="99"/>
      <c r="AY7" s="99"/>
      <c r="AZ7" s="181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</row>
    <row r="8" spans="3:232" ht="13.5" customHeight="1">
      <c r="C8" s="88"/>
      <c r="D8" s="89"/>
      <c r="E8" s="90"/>
      <c r="F8" s="102"/>
      <c r="G8" s="102"/>
      <c r="H8" s="102"/>
      <c r="I8" s="102"/>
      <c r="J8" s="90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9"/>
      <c r="AY8" s="90"/>
      <c r="AZ8" s="70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</row>
    <row r="9" spans="3:232" ht="22.5" customHeight="1">
      <c r="C9" s="88"/>
      <c r="D9" s="89"/>
      <c r="E9" s="421" t="s">
        <v>717</v>
      </c>
      <c r="F9" s="423"/>
      <c r="G9" s="423"/>
      <c r="H9" s="423"/>
      <c r="I9" s="423"/>
      <c r="J9" s="423"/>
      <c r="K9" s="422"/>
      <c r="L9" s="421">
        <v>30</v>
      </c>
      <c r="M9" s="423"/>
      <c r="N9" s="103" t="s">
        <v>29</v>
      </c>
      <c r="O9" s="423">
        <v>10</v>
      </c>
      <c r="P9" s="423"/>
      <c r="Q9" s="103" t="s">
        <v>29</v>
      </c>
      <c r="R9" s="423">
        <v>6</v>
      </c>
      <c r="S9" s="423"/>
      <c r="T9" s="103" t="s">
        <v>29</v>
      </c>
      <c r="U9" s="423">
        <v>2</v>
      </c>
      <c r="V9" s="423"/>
      <c r="W9" s="103" t="s">
        <v>29</v>
      </c>
      <c r="X9" s="423">
        <v>1</v>
      </c>
      <c r="Y9" s="422"/>
      <c r="Z9" s="421" t="s">
        <v>718</v>
      </c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170"/>
      <c r="AL9" s="104" t="s">
        <v>719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11"/>
      <c r="AZ9" s="170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</row>
    <row r="10" spans="3:232" ht="22.5" customHeight="1">
      <c r="C10" s="88"/>
      <c r="D10" s="89"/>
      <c r="E10" s="421" t="s">
        <v>716</v>
      </c>
      <c r="F10" s="423"/>
      <c r="G10" s="423"/>
      <c r="H10" s="423"/>
      <c r="I10" s="422"/>
      <c r="J10" s="92"/>
      <c r="K10" s="423" t="s">
        <v>1097</v>
      </c>
      <c r="L10" s="423"/>
      <c r="M10" s="423"/>
      <c r="N10" s="423">
        <v>23</v>
      </c>
      <c r="O10" s="423"/>
      <c r="P10" s="93" t="s">
        <v>1127</v>
      </c>
      <c r="Q10" s="423">
        <v>6</v>
      </c>
      <c r="R10" s="423"/>
      <c r="S10" s="93" t="s">
        <v>1127</v>
      </c>
      <c r="T10" s="423">
        <v>10</v>
      </c>
      <c r="U10" s="423"/>
      <c r="V10" s="93" t="s">
        <v>1127</v>
      </c>
      <c r="W10" s="423"/>
      <c r="X10" s="423"/>
      <c r="Y10" s="93"/>
      <c r="Z10" s="94"/>
      <c r="AA10" s="421" t="s">
        <v>720</v>
      </c>
      <c r="AB10" s="423"/>
      <c r="AC10" s="423"/>
      <c r="AD10" s="423"/>
      <c r="AE10" s="423"/>
      <c r="AF10" s="422"/>
      <c r="AG10" s="421" t="s">
        <v>1097</v>
      </c>
      <c r="AH10" s="423"/>
      <c r="AI10" s="93"/>
      <c r="AJ10" s="105"/>
      <c r="AL10" s="93" t="s">
        <v>1127</v>
      </c>
      <c r="AN10" s="106" t="s">
        <v>1127</v>
      </c>
      <c r="AP10" s="107" t="s">
        <v>1127</v>
      </c>
      <c r="AQ10" s="93"/>
      <c r="AR10" s="93"/>
      <c r="AS10" s="103"/>
      <c r="AT10" s="103"/>
      <c r="AU10" s="103"/>
      <c r="AV10" s="168"/>
      <c r="AW10" s="168"/>
      <c r="AX10" s="117"/>
      <c r="AY10" s="102"/>
      <c r="AZ10" s="160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</row>
    <row r="11" spans="3:232" ht="22.5" customHeight="1">
      <c r="C11" s="88"/>
      <c r="D11" s="89"/>
      <c r="E11" s="421" t="s">
        <v>1131</v>
      </c>
      <c r="F11" s="423"/>
      <c r="G11" s="423"/>
      <c r="H11" s="423"/>
      <c r="I11" s="422"/>
      <c r="J11" s="421" t="s">
        <v>715</v>
      </c>
      <c r="K11" s="423"/>
      <c r="L11" s="423"/>
      <c r="M11" s="423"/>
      <c r="N11" s="422"/>
      <c r="O11" s="421" t="s">
        <v>1509</v>
      </c>
      <c r="P11" s="448"/>
      <c r="Q11" s="448"/>
      <c r="R11" s="448"/>
      <c r="S11" s="449"/>
      <c r="T11" s="421" t="s">
        <v>1087</v>
      </c>
      <c r="U11" s="448"/>
      <c r="V11" s="448"/>
      <c r="W11" s="448"/>
      <c r="X11" s="449"/>
      <c r="Y11" s="421" t="s">
        <v>1094</v>
      </c>
      <c r="Z11" s="448"/>
      <c r="AA11" s="448"/>
      <c r="AB11" s="448"/>
      <c r="AC11" s="449"/>
      <c r="AD11" s="421" t="s">
        <v>1103</v>
      </c>
      <c r="AE11" s="448"/>
      <c r="AF11" s="448"/>
      <c r="AG11" s="448"/>
      <c r="AH11" s="449"/>
      <c r="AI11" s="421" t="s">
        <v>1088</v>
      </c>
      <c r="AJ11" s="448"/>
      <c r="AK11" s="448"/>
      <c r="AL11" s="448"/>
      <c r="AM11" s="449"/>
      <c r="AN11" s="180"/>
      <c r="AO11" s="423" t="s">
        <v>1093</v>
      </c>
      <c r="AP11" s="423"/>
      <c r="AQ11" s="423"/>
      <c r="AR11" s="423"/>
      <c r="AS11" s="423"/>
      <c r="AT11" s="178"/>
      <c r="AU11" s="178"/>
      <c r="AV11" s="421" t="s">
        <v>1089</v>
      </c>
      <c r="AW11" s="423"/>
      <c r="AX11" s="423"/>
      <c r="AY11" s="423"/>
      <c r="AZ11" s="422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</row>
    <row r="12" spans="3:232" ht="22.5" customHeight="1">
      <c r="C12" s="88"/>
      <c r="D12" s="89"/>
      <c r="E12" s="134"/>
      <c r="F12" s="135"/>
      <c r="G12" s="135"/>
      <c r="H12" s="135"/>
      <c r="I12" s="136"/>
      <c r="J12" s="134"/>
      <c r="K12" s="135"/>
      <c r="L12" s="135"/>
      <c r="M12" s="135"/>
      <c r="N12" s="136"/>
      <c r="O12" s="134"/>
      <c r="P12" s="135"/>
      <c r="Q12" s="135"/>
      <c r="R12" s="135"/>
      <c r="S12" s="136"/>
      <c r="T12" s="134"/>
      <c r="U12" s="135"/>
      <c r="V12" s="135"/>
      <c r="W12" s="135"/>
      <c r="X12" s="136"/>
      <c r="Y12" s="134"/>
      <c r="Z12" s="135"/>
      <c r="AA12" s="135"/>
      <c r="AB12" s="135"/>
      <c r="AC12" s="136"/>
      <c r="AD12" s="134"/>
      <c r="AE12" s="135"/>
      <c r="AF12" s="135"/>
      <c r="AG12" s="135"/>
      <c r="AH12" s="136"/>
      <c r="AI12" s="134"/>
      <c r="AJ12" s="135"/>
      <c r="AK12" s="135"/>
      <c r="AL12" s="135"/>
      <c r="AM12" s="136"/>
      <c r="AN12" s="134"/>
      <c r="AO12" s="135"/>
      <c r="AP12" s="135"/>
      <c r="AQ12" s="135"/>
      <c r="AR12" s="135"/>
      <c r="AS12" s="135"/>
      <c r="AT12" s="135"/>
      <c r="AU12" s="136"/>
      <c r="AV12" s="133"/>
      <c r="AW12" s="133"/>
      <c r="AX12" s="133"/>
      <c r="AY12" s="179"/>
      <c r="AZ12" s="160"/>
      <c r="BA12" s="71"/>
      <c r="BB12" s="71"/>
      <c r="BC12" s="74"/>
      <c r="BD12" s="75"/>
      <c r="BE12" s="75"/>
      <c r="BF12" s="75"/>
      <c r="BG12" s="75"/>
      <c r="BH12" s="75"/>
      <c r="BI12" s="75"/>
      <c r="BJ12" s="75"/>
      <c r="BK12" s="75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</row>
    <row r="13" spans="3:232" ht="13.5" customHeight="1">
      <c r="C13" s="88"/>
      <c r="D13" s="89"/>
      <c r="E13" s="158"/>
      <c r="F13" s="133"/>
      <c r="G13" s="133"/>
      <c r="H13" s="133"/>
      <c r="I13" s="159"/>
      <c r="J13" s="158"/>
      <c r="K13" s="133"/>
      <c r="L13" s="133"/>
      <c r="M13" s="133"/>
      <c r="N13" s="159"/>
      <c r="O13" s="158"/>
      <c r="P13" s="133"/>
      <c r="Q13" s="133"/>
      <c r="R13" s="133"/>
      <c r="S13" s="159"/>
      <c r="T13" s="158"/>
      <c r="U13" s="133"/>
      <c r="V13" s="133"/>
      <c r="W13" s="133"/>
      <c r="X13" s="159"/>
      <c r="Y13" s="158"/>
      <c r="Z13" s="133"/>
      <c r="AA13" s="133"/>
      <c r="AB13" s="133"/>
      <c r="AC13" s="159"/>
      <c r="AD13" s="158"/>
      <c r="AE13" s="133"/>
      <c r="AF13" s="133"/>
      <c r="AG13" s="133"/>
      <c r="AH13" s="159"/>
      <c r="AI13" s="158"/>
      <c r="AJ13" s="133"/>
      <c r="AK13" s="133"/>
      <c r="AL13" s="133"/>
      <c r="AM13" s="159"/>
      <c r="AN13" s="158"/>
      <c r="AO13" s="133"/>
      <c r="AP13" s="133"/>
      <c r="AQ13" s="133"/>
      <c r="AR13" s="133"/>
      <c r="AS13" s="133"/>
      <c r="AT13" s="133"/>
      <c r="AU13" s="159"/>
      <c r="AV13" s="133"/>
      <c r="AW13" s="133"/>
      <c r="AX13" s="133"/>
      <c r="AY13" s="179"/>
      <c r="AZ13" s="160"/>
      <c r="BA13" s="71"/>
      <c r="BB13" s="71"/>
      <c r="BC13" s="74"/>
      <c r="BD13" s="75"/>
      <c r="BE13" s="75"/>
      <c r="BF13" s="75"/>
      <c r="BG13" s="75"/>
      <c r="BH13" s="75"/>
      <c r="BI13" s="75"/>
      <c r="BJ13" s="75"/>
      <c r="BK13" s="75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</row>
    <row r="14" spans="3:232" ht="22.5" customHeight="1">
      <c r="C14" s="88"/>
      <c r="D14" s="89"/>
      <c r="E14" s="108"/>
      <c r="F14" s="109"/>
      <c r="G14" s="109"/>
      <c r="H14" s="109"/>
      <c r="I14" s="110"/>
      <c r="J14" s="108"/>
      <c r="K14" s="109"/>
      <c r="L14" s="109"/>
      <c r="M14" s="109"/>
      <c r="N14" s="110"/>
      <c r="O14" s="108"/>
      <c r="P14" s="109"/>
      <c r="Q14" s="109"/>
      <c r="R14" s="109"/>
      <c r="S14" s="110"/>
      <c r="T14" s="108"/>
      <c r="U14" s="109"/>
      <c r="V14" s="109"/>
      <c r="W14" s="109"/>
      <c r="X14" s="110"/>
      <c r="Y14" s="108"/>
      <c r="Z14" s="109"/>
      <c r="AA14" s="109"/>
      <c r="AB14" s="109"/>
      <c r="AC14" s="110"/>
      <c r="AD14" s="108"/>
      <c r="AE14" s="109"/>
      <c r="AF14" s="109"/>
      <c r="AG14" s="109"/>
      <c r="AH14" s="110"/>
      <c r="AI14" s="108"/>
      <c r="AJ14" s="109"/>
      <c r="AK14" s="109"/>
      <c r="AL14" s="109"/>
      <c r="AM14" s="110"/>
      <c r="AN14" s="108"/>
      <c r="AO14" s="109"/>
      <c r="AP14" s="109"/>
      <c r="AQ14" s="109"/>
      <c r="AR14" s="109"/>
      <c r="AS14" s="109"/>
      <c r="AT14" s="109"/>
      <c r="AU14" s="110"/>
      <c r="AV14" s="109"/>
      <c r="AW14" s="109"/>
      <c r="AX14" s="109"/>
      <c r="AY14" s="99"/>
      <c r="AZ14" s="167"/>
      <c r="BA14" s="74"/>
      <c r="BB14" s="72"/>
      <c r="BC14" s="72"/>
      <c r="BD14" s="75"/>
      <c r="BE14" s="75"/>
      <c r="BF14" s="75"/>
      <c r="BG14" s="75"/>
      <c r="BH14" s="75"/>
      <c r="BI14" s="75"/>
      <c r="BJ14" s="75"/>
      <c r="BK14" s="75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</row>
    <row r="15" spans="3:232" ht="22.5" customHeight="1">
      <c r="C15" s="88"/>
      <c r="D15" s="89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90"/>
      <c r="AZ15" s="74"/>
      <c r="BA15" s="74"/>
      <c r="BB15" s="72"/>
      <c r="BC15" s="72"/>
      <c r="BD15" s="75"/>
      <c r="BE15" s="75"/>
      <c r="BF15" s="75"/>
      <c r="BG15" s="75"/>
      <c r="BH15" s="75"/>
      <c r="BI15" s="75"/>
      <c r="BJ15" s="75"/>
      <c r="BK15" s="75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</row>
    <row r="16" spans="3:232" ht="22.5" customHeight="1"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491" t="s">
        <v>1840</v>
      </c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</row>
    <row r="17" spans="3:232" ht="22.5" customHeight="1">
      <c r="C17" s="88"/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AM17" s="137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</row>
    <row r="18" spans="3:232" ht="17.25" customHeight="1">
      <c r="C18" s="88"/>
      <c r="D18" s="89"/>
      <c r="E18" s="126"/>
      <c r="G18" s="126"/>
      <c r="H18" s="126"/>
      <c r="I18" s="126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9"/>
      <c r="Z18" s="139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</row>
    <row r="19" spans="3:232" ht="22.5" customHeight="1">
      <c r="C19" s="88"/>
      <c r="D19" s="89"/>
      <c r="E19" s="126"/>
      <c r="F19" s="189" t="s">
        <v>1841</v>
      </c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90"/>
      <c r="AB19" s="90"/>
      <c r="AC19" s="90"/>
      <c r="AD19" s="90"/>
      <c r="AE19" s="90"/>
      <c r="AF19" s="492" t="s">
        <v>1843</v>
      </c>
      <c r="AG19" s="492"/>
      <c r="AH19" s="493" t="s">
        <v>1090</v>
      </c>
      <c r="AI19" s="493"/>
      <c r="AJ19" s="493"/>
      <c r="AK19" s="493"/>
      <c r="AL19" s="104"/>
      <c r="AM19" s="111"/>
      <c r="AN19" s="423" t="s">
        <v>1842</v>
      </c>
      <c r="AO19" s="423"/>
      <c r="AP19" s="423"/>
      <c r="AQ19" s="423"/>
      <c r="AR19" s="423"/>
      <c r="AS19" s="423"/>
      <c r="AT19" s="423"/>
      <c r="AU19" s="423"/>
      <c r="AV19" s="423"/>
      <c r="AW19" s="111"/>
      <c r="AX19" s="111"/>
      <c r="AY19" s="95"/>
      <c r="AZ19" s="164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</row>
    <row r="20" spans="3:232" ht="22.5" customHeight="1">
      <c r="C20" s="88"/>
      <c r="D20" s="89"/>
      <c r="E20" s="126"/>
      <c r="F20" s="126"/>
      <c r="G20" s="126"/>
      <c r="H20" s="126"/>
      <c r="I20" s="126"/>
      <c r="J20" s="115"/>
      <c r="K20" s="115"/>
      <c r="L20" s="115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AA20" s="500" t="s">
        <v>1839</v>
      </c>
      <c r="AB20" s="500"/>
      <c r="AC20" s="90"/>
      <c r="AD20" s="90"/>
      <c r="AE20" s="90"/>
      <c r="AF20" s="492"/>
      <c r="AG20" s="492"/>
      <c r="AH20" s="494" t="s">
        <v>1091</v>
      </c>
      <c r="AI20" s="495"/>
      <c r="AJ20" s="495"/>
      <c r="AK20" s="496"/>
      <c r="AL20" s="175"/>
      <c r="AM20" s="427" t="str">
        <f>データ!C4</f>
        <v>後藤　　崇</v>
      </c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95"/>
      <c r="AZ20" s="164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</row>
    <row r="21" spans="3:232" ht="22.5" customHeight="1">
      <c r="C21" s="88"/>
      <c r="D21" s="89"/>
      <c r="E21" s="126"/>
      <c r="F21" s="126"/>
      <c r="G21" s="126"/>
      <c r="H21" s="126"/>
      <c r="I21" s="126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90"/>
      <c r="AB21" s="90"/>
      <c r="AC21" s="90"/>
      <c r="AD21" s="90"/>
      <c r="AE21" s="90"/>
      <c r="AF21" s="492"/>
      <c r="AG21" s="492"/>
      <c r="AH21" s="497"/>
      <c r="AI21" s="498"/>
      <c r="AJ21" s="498"/>
      <c r="AK21" s="499"/>
      <c r="AL21" s="177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99"/>
      <c r="AZ21" s="166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</row>
    <row r="22" spans="3:232" ht="24.75" customHeight="1">
      <c r="C22" s="88"/>
      <c r="D22" s="89"/>
      <c r="E22" s="113"/>
      <c r="F22" s="460" t="s">
        <v>704</v>
      </c>
      <c r="G22" s="460"/>
      <c r="H22" s="460"/>
      <c r="I22" s="460"/>
      <c r="J22" s="460"/>
      <c r="K22" s="460"/>
      <c r="L22" s="460"/>
      <c r="M22" s="460"/>
      <c r="N22" s="94"/>
      <c r="O22" s="142"/>
      <c r="P22" s="490" t="s">
        <v>981</v>
      </c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71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</row>
    <row r="23" spans="3:232" ht="24.75" customHeight="1">
      <c r="C23" s="88"/>
      <c r="D23" s="89"/>
      <c r="E23" s="92"/>
      <c r="F23" s="460" t="s">
        <v>0</v>
      </c>
      <c r="G23" s="460"/>
      <c r="H23" s="460"/>
      <c r="I23" s="460"/>
      <c r="J23" s="460"/>
      <c r="K23" s="460"/>
      <c r="L23" s="460"/>
      <c r="M23" s="460"/>
      <c r="N23" s="94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501" t="s">
        <v>5</v>
      </c>
      <c r="AA23" s="501"/>
      <c r="AB23" s="501"/>
      <c r="AC23" s="103"/>
      <c r="AD23" s="103"/>
      <c r="AE23" s="103"/>
      <c r="AF23" s="103"/>
      <c r="AG23" s="103"/>
      <c r="AH23" s="103"/>
      <c r="AI23" s="103"/>
      <c r="AJ23" s="103"/>
      <c r="AK23" s="103"/>
      <c r="AL23" s="461" t="s">
        <v>6</v>
      </c>
      <c r="AM23" s="461"/>
      <c r="AN23" s="461"/>
      <c r="AQ23" s="111"/>
      <c r="AR23" s="111"/>
      <c r="AS23" s="111"/>
      <c r="AT23" s="111"/>
      <c r="AU23" s="111"/>
      <c r="AV23" s="111"/>
      <c r="AW23" s="111"/>
      <c r="AX23" s="111"/>
      <c r="AY23" s="111"/>
      <c r="AZ23" s="171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</row>
    <row r="24" spans="3:232" ht="24.75" customHeight="1">
      <c r="C24" s="88"/>
      <c r="D24" s="89"/>
      <c r="E24" s="92"/>
      <c r="F24" s="460" t="s">
        <v>1</v>
      </c>
      <c r="G24" s="460"/>
      <c r="H24" s="460"/>
      <c r="I24" s="460"/>
      <c r="J24" s="460"/>
      <c r="K24" s="460"/>
      <c r="L24" s="460"/>
      <c r="M24" s="460"/>
      <c r="N24" s="94"/>
      <c r="O24" s="144"/>
      <c r="P24" s="144"/>
      <c r="R24" s="143" t="s">
        <v>7</v>
      </c>
      <c r="S24" s="143"/>
      <c r="T24" s="143"/>
      <c r="U24" s="143"/>
      <c r="V24" s="144"/>
      <c r="W24" s="144"/>
      <c r="Y24" s="461" t="str">
        <f>データ!C5</f>
        <v>西小学校</v>
      </c>
      <c r="Z24" s="461"/>
      <c r="AA24" s="461"/>
      <c r="AB24" s="461"/>
      <c r="AC24" s="461"/>
      <c r="AD24" s="461"/>
      <c r="AE24" s="461"/>
      <c r="AF24" s="46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71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</row>
    <row r="25" spans="3:232" ht="24.75" customHeight="1">
      <c r="C25" s="88"/>
      <c r="D25" s="89"/>
      <c r="E25" s="92"/>
      <c r="F25" s="460" t="s">
        <v>2</v>
      </c>
      <c r="G25" s="460"/>
      <c r="H25" s="460"/>
      <c r="I25" s="460"/>
      <c r="J25" s="460"/>
      <c r="K25" s="460"/>
      <c r="L25" s="460"/>
      <c r="M25" s="460"/>
      <c r="N25" s="94"/>
      <c r="O25" s="143"/>
      <c r="Q25" s="143" t="s">
        <v>1097</v>
      </c>
      <c r="R25" s="143"/>
      <c r="S25" s="461">
        <v>23</v>
      </c>
      <c r="T25" s="461"/>
      <c r="U25" s="461"/>
      <c r="V25" s="143" t="s">
        <v>1111</v>
      </c>
      <c r="W25" s="143"/>
      <c r="X25" s="461">
        <v>6</v>
      </c>
      <c r="Y25" s="461"/>
      <c r="Z25" s="143" t="s">
        <v>1110</v>
      </c>
      <c r="AA25" s="143"/>
      <c r="AB25" s="423">
        <v>17</v>
      </c>
      <c r="AC25" s="423"/>
      <c r="AD25" s="103" t="s">
        <v>8</v>
      </c>
      <c r="AE25" s="103"/>
      <c r="AF25" s="103"/>
      <c r="AG25" s="103"/>
      <c r="AH25" s="103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71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>
        <v>2020</v>
      </c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</row>
    <row r="26" spans="3:232" ht="24.75" customHeight="1">
      <c r="C26" s="88"/>
      <c r="D26" s="89"/>
      <c r="E26" s="122"/>
      <c r="F26" s="123"/>
      <c r="G26" s="123"/>
      <c r="H26" s="123"/>
      <c r="I26" s="123"/>
      <c r="J26" s="123"/>
      <c r="K26" s="123"/>
      <c r="L26" s="123"/>
      <c r="M26" s="123"/>
      <c r="N26" s="12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0"/>
      <c r="AZ26" s="16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>
        <v>2040</v>
      </c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</row>
    <row r="27" spans="3:232" ht="24.75" customHeight="1">
      <c r="C27" s="88"/>
      <c r="D27" s="89"/>
      <c r="E27" s="125"/>
      <c r="F27" s="459" t="s">
        <v>3</v>
      </c>
      <c r="G27" s="459"/>
      <c r="H27" s="459"/>
      <c r="I27" s="459"/>
      <c r="J27" s="459"/>
      <c r="K27" s="459"/>
      <c r="L27" s="459"/>
      <c r="M27" s="459"/>
      <c r="N27" s="127"/>
      <c r="O27" s="115"/>
      <c r="P27" s="505" t="s">
        <v>984</v>
      </c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90"/>
      <c r="AX27" s="90"/>
      <c r="AY27" s="90"/>
      <c r="AZ27" s="16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>
        <v>2010</v>
      </c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</row>
    <row r="28" spans="3:232" ht="24.75" customHeight="1">
      <c r="C28" s="88"/>
      <c r="D28" s="89"/>
      <c r="E28" s="125"/>
      <c r="F28" s="459" t="s">
        <v>4</v>
      </c>
      <c r="G28" s="459"/>
      <c r="H28" s="459"/>
      <c r="I28" s="459"/>
      <c r="J28" s="459"/>
      <c r="K28" s="459"/>
      <c r="L28" s="459"/>
      <c r="M28" s="459"/>
      <c r="N28" s="127"/>
      <c r="O28" s="12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90"/>
      <c r="AX28" s="90"/>
      <c r="AY28" s="90"/>
      <c r="AZ28" s="16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245">
        <v>2020</v>
      </c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</row>
    <row r="29" spans="3:232" ht="24.75" customHeight="1">
      <c r="C29" s="88"/>
      <c r="D29" s="89"/>
      <c r="E29" s="125"/>
      <c r="F29" s="459" t="s">
        <v>1092</v>
      </c>
      <c r="G29" s="459"/>
      <c r="H29" s="459"/>
      <c r="I29" s="459"/>
      <c r="J29" s="459"/>
      <c r="K29" s="459"/>
      <c r="L29" s="459"/>
      <c r="M29" s="459"/>
      <c r="N29" s="127"/>
      <c r="O29" s="126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90"/>
      <c r="AX29" s="90"/>
      <c r="AY29" s="90"/>
      <c r="AZ29" s="16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</row>
    <row r="30" spans="3:232" ht="24.75" customHeight="1">
      <c r="C30" s="88"/>
      <c r="D30" s="89"/>
      <c r="E30" s="128"/>
      <c r="F30" s="129"/>
      <c r="G30" s="129"/>
      <c r="H30" s="129"/>
      <c r="I30" s="129"/>
      <c r="J30" s="129"/>
      <c r="K30" s="129"/>
      <c r="L30" s="129"/>
      <c r="M30" s="129"/>
      <c r="N30" s="130"/>
      <c r="O30" s="92"/>
      <c r="P30" s="172"/>
      <c r="Q30" s="93">
        <v>1</v>
      </c>
      <c r="R30" s="93"/>
      <c r="S30" s="93"/>
      <c r="T30" s="103" t="s">
        <v>795</v>
      </c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11"/>
      <c r="AG30" s="111"/>
      <c r="AH30" s="93">
        <v>2</v>
      </c>
      <c r="AI30" s="93"/>
      <c r="AJ30" s="93"/>
      <c r="AK30" s="103" t="s">
        <v>9</v>
      </c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11"/>
      <c r="AX30" s="111"/>
      <c r="AY30" s="111"/>
      <c r="AZ30" s="171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245">
        <v>2070</v>
      </c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</row>
    <row r="31" spans="3:232" ht="24.75" customHeight="1">
      <c r="C31" s="88"/>
      <c r="D31" s="89"/>
      <c r="E31" s="92"/>
      <c r="F31" s="460" t="s">
        <v>10</v>
      </c>
      <c r="G31" s="460"/>
      <c r="H31" s="460"/>
      <c r="I31" s="460"/>
      <c r="J31" s="460"/>
      <c r="K31" s="460"/>
      <c r="L31" s="460"/>
      <c r="M31" s="460"/>
      <c r="N31" s="145"/>
      <c r="P31" s="504" t="s">
        <v>982</v>
      </c>
      <c r="Q31" s="504"/>
      <c r="R31" s="504"/>
      <c r="S31" s="504"/>
      <c r="T31" s="504"/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Z31" s="170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245">
        <v>2090</v>
      </c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</row>
    <row r="32" spans="3:232" ht="24.75" customHeight="1">
      <c r="C32" s="88"/>
      <c r="D32" s="89"/>
      <c r="E32" s="104"/>
      <c r="F32" s="103"/>
      <c r="G32" s="103" t="s">
        <v>1097</v>
      </c>
      <c r="H32" s="103"/>
      <c r="I32" s="103"/>
      <c r="J32" s="103"/>
      <c r="K32" s="103"/>
      <c r="L32" s="423">
        <f>データ!C6</f>
        <v>23</v>
      </c>
      <c r="M32" s="423"/>
      <c r="N32" s="103"/>
      <c r="O32" s="103" t="s">
        <v>752</v>
      </c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 t="s">
        <v>1116</v>
      </c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 t="s">
        <v>1117</v>
      </c>
      <c r="AN32" s="103"/>
      <c r="AO32" s="103"/>
      <c r="AP32" s="103"/>
      <c r="AQ32" s="103"/>
      <c r="AR32" s="103"/>
      <c r="AS32" s="103"/>
      <c r="AT32" s="517">
        <v>2070</v>
      </c>
      <c r="AU32" s="517"/>
      <c r="AV32" s="517"/>
      <c r="AW32" s="517"/>
      <c r="AX32" s="517"/>
      <c r="AY32" s="517"/>
      <c r="AZ32" s="518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245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</row>
    <row r="33" spans="3:232" ht="24.75" customHeight="1">
      <c r="C33" s="88"/>
      <c r="D33" s="89"/>
      <c r="E33" s="120"/>
      <c r="F33" s="435" t="s">
        <v>706</v>
      </c>
      <c r="G33" s="435"/>
      <c r="H33" s="435"/>
      <c r="I33" s="435"/>
      <c r="J33" s="435"/>
      <c r="K33" s="435"/>
      <c r="L33" s="435"/>
      <c r="M33" s="435"/>
      <c r="N33" s="170"/>
      <c r="O33" s="148" t="s">
        <v>11</v>
      </c>
      <c r="P33" s="143"/>
      <c r="Q33" s="143"/>
      <c r="R33" s="143"/>
      <c r="S33" s="143"/>
      <c r="T33" s="162"/>
      <c r="U33" s="148"/>
      <c r="V33" s="519" t="s">
        <v>783</v>
      </c>
      <c r="W33" s="461"/>
      <c r="X33" s="461"/>
      <c r="Y33" s="461"/>
      <c r="Z33" s="461"/>
      <c r="AA33" s="461"/>
      <c r="AB33" s="520"/>
      <c r="AC33" s="519" t="s">
        <v>1122</v>
      </c>
      <c r="AD33" s="461"/>
      <c r="AE33" s="502" t="s">
        <v>736</v>
      </c>
      <c r="AF33" s="502"/>
      <c r="AG33" s="502"/>
      <c r="AH33" s="502"/>
      <c r="AI33" s="502"/>
      <c r="AJ33" s="503"/>
      <c r="AK33" s="421" t="s">
        <v>1123</v>
      </c>
      <c r="AL33" s="423"/>
      <c r="AM33" s="417" t="s">
        <v>696</v>
      </c>
      <c r="AN33" s="417"/>
      <c r="AO33" s="417"/>
      <c r="AP33" s="417"/>
      <c r="AQ33" s="417"/>
      <c r="AR33" s="418"/>
      <c r="AS33" s="419" t="s">
        <v>12</v>
      </c>
      <c r="AT33" s="420"/>
      <c r="AU33" s="417" t="s">
        <v>725</v>
      </c>
      <c r="AV33" s="417"/>
      <c r="AW33" s="417"/>
      <c r="AX33" s="417"/>
      <c r="AY33" s="417"/>
      <c r="AZ33" s="418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</row>
    <row r="34" spans="3:232" ht="24.75" customHeight="1">
      <c r="C34" s="88"/>
      <c r="D34" s="89"/>
      <c r="E34" s="120"/>
      <c r="F34" s="118"/>
      <c r="G34" s="435" t="s">
        <v>13</v>
      </c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118"/>
      <c r="X34" s="118"/>
      <c r="Y34" s="118"/>
      <c r="Z34" s="119"/>
      <c r="AA34" s="118"/>
      <c r="AB34" s="435" t="s">
        <v>14</v>
      </c>
      <c r="AC34" s="435"/>
      <c r="AD34" s="435"/>
      <c r="AE34" s="435"/>
      <c r="AF34" s="435"/>
      <c r="AG34" s="435"/>
      <c r="AH34" s="435"/>
      <c r="AI34" s="435"/>
      <c r="AJ34" s="435"/>
      <c r="AK34" s="435"/>
      <c r="AL34" s="118"/>
      <c r="AM34" s="119"/>
      <c r="AN34" s="131"/>
      <c r="AO34" s="111"/>
      <c r="AP34" s="111"/>
      <c r="AQ34" s="425">
        <v>38570</v>
      </c>
      <c r="AR34" s="425"/>
      <c r="AS34" s="425"/>
      <c r="AT34" s="425"/>
      <c r="AU34" s="425"/>
      <c r="AV34" s="425"/>
      <c r="AW34" s="425"/>
      <c r="AX34" s="425"/>
      <c r="AY34" s="423" t="s">
        <v>1098</v>
      </c>
      <c r="AZ34" s="422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</row>
    <row r="35" spans="3:232" ht="24.75" customHeight="1">
      <c r="C35" s="88"/>
      <c r="D35" s="89"/>
      <c r="E35" s="465" t="s">
        <v>707</v>
      </c>
      <c r="F35" s="466"/>
      <c r="G35" s="466"/>
      <c r="H35" s="466"/>
      <c r="I35" s="466"/>
      <c r="J35" s="466"/>
      <c r="K35" s="467"/>
      <c r="L35" s="118"/>
      <c r="N35" s="461" t="s">
        <v>1129</v>
      </c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118"/>
      <c r="Z35" s="170"/>
      <c r="AA35" s="465" t="s">
        <v>709</v>
      </c>
      <c r="AB35" s="467"/>
      <c r="AC35" s="426" t="s">
        <v>710</v>
      </c>
      <c r="AD35" s="427"/>
      <c r="AE35" s="428"/>
      <c r="AF35" s="112"/>
      <c r="AG35" s="521" t="s">
        <v>711</v>
      </c>
      <c r="AH35" s="521"/>
      <c r="AI35" s="521"/>
      <c r="AJ35" s="521"/>
      <c r="AK35" s="521"/>
      <c r="AL35" s="124"/>
      <c r="AM35" s="426" t="s">
        <v>1106</v>
      </c>
      <c r="AN35" s="427"/>
      <c r="AO35" s="427"/>
      <c r="AP35" s="427"/>
      <c r="AQ35" s="427"/>
      <c r="AR35" s="427"/>
      <c r="AS35" s="427"/>
      <c r="AT35" s="428"/>
      <c r="AU35" s="426" t="s">
        <v>713</v>
      </c>
      <c r="AV35" s="427"/>
      <c r="AW35" s="427"/>
      <c r="AX35" s="427"/>
      <c r="AY35" s="427"/>
      <c r="AZ35" s="428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</row>
    <row r="36" spans="3:232" ht="24.75" customHeight="1">
      <c r="C36" s="88"/>
      <c r="D36" s="89"/>
      <c r="E36" s="468"/>
      <c r="F36" s="469"/>
      <c r="G36" s="469"/>
      <c r="H36" s="469"/>
      <c r="I36" s="469"/>
      <c r="J36" s="469"/>
      <c r="K36" s="470"/>
      <c r="L36" s="474" t="s">
        <v>782</v>
      </c>
      <c r="M36" s="475"/>
      <c r="N36" s="476"/>
      <c r="P36" s="480" t="s">
        <v>15</v>
      </c>
      <c r="Q36" s="480"/>
      <c r="R36" s="480"/>
      <c r="S36" s="480"/>
      <c r="T36" s="480"/>
      <c r="U36" s="480"/>
      <c r="V36" s="480"/>
      <c r="W36" s="480"/>
      <c r="X36" s="480"/>
      <c r="Y36" s="146"/>
      <c r="Z36" s="169"/>
      <c r="AA36" s="468"/>
      <c r="AB36" s="470"/>
      <c r="AC36" s="429"/>
      <c r="AD36" s="430"/>
      <c r="AE36" s="431"/>
      <c r="AF36" s="509" t="s">
        <v>700</v>
      </c>
      <c r="AG36" s="510"/>
      <c r="AH36" s="510"/>
      <c r="AI36" s="510"/>
      <c r="AJ36" s="510"/>
      <c r="AK36" s="510"/>
      <c r="AL36" s="511"/>
      <c r="AM36" s="429"/>
      <c r="AN36" s="430"/>
      <c r="AO36" s="430"/>
      <c r="AP36" s="430"/>
      <c r="AQ36" s="430"/>
      <c r="AR36" s="430"/>
      <c r="AS36" s="430"/>
      <c r="AT36" s="431"/>
      <c r="AU36" s="429"/>
      <c r="AV36" s="430"/>
      <c r="AW36" s="430"/>
      <c r="AX36" s="430"/>
      <c r="AY36" s="430"/>
      <c r="AZ36" s="431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271" t="s">
        <v>1618</v>
      </c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</row>
    <row r="37" spans="3:232" ht="24.75" customHeight="1">
      <c r="C37" s="88"/>
      <c r="D37" s="89"/>
      <c r="E37" s="471"/>
      <c r="F37" s="472"/>
      <c r="G37" s="472"/>
      <c r="H37" s="472"/>
      <c r="I37" s="472"/>
      <c r="J37" s="472"/>
      <c r="K37" s="473"/>
      <c r="L37" s="477"/>
      <c r="M37" s="478"/>
      <c r="N37" s="479"/>
      <c r="P37" s="481" t="s">
        <v>749</v>
      </c>
      <c r="Q37" s="481"/>
      <c r="R37" s="481"/>
      <c r="S37" s="481"/>
      <c r="T37" s="481"/>
      <c r="U37" s="481"/>
      <c r="V37" s="481"/>
      <c r="W37" s="481"/>
      <c r="X37" s="481"/>
      <c r="Y37" s="147"/>
      <c r="Z37" s="161"/>
      <c r="AA37" s="471"/>
      <c r="AB37" s="473"/>
      <c r="AC37" s="432"/>
      <c r="AD37" s="433"/>
      <c r="AE37" s="434"/>
      <c r="AF37" s="512"/>
      <c r="AG37" s="513"/>
      <c r="AH37" s="513"/>
      <c r="AI37" s="513"/>
      <c r="AJ37" s="513"/>
      <c r="AK37" s="513"/>
      <c r="AL37" s="514"/>
      <c r="AM37" s="432"/>
      <c r="AN37" s="433"/>
      <c r="AO37" s="433"/>
      <c r="AP37" s="433"/>
      <c r="AQ37" s="433"/>
      <c r="AR37" s="433"/>
      <c r="AS37" s="433"/>
      <c r="AT37" s="434"/>
      <c r="AU37" s="432"/>
      <c r="AV37" s="433"/>
      <c r="AW37" s="433"/>
      <c r="AX37" s="433"/>
      <c r="AY37" s="433"/>
      <c r="AZ37" s="434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271" t="s">
        <v>1619</v>
      </c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</row>
    <row r="38" spans="3:232" ht="24.75" customHeight="1">
      <c r="C38" s="88"/>
      <c r="D38" s="89"/>
      <c r="E38" s="436" t="s">
        <v>981</v>
      </c>
      <c r="F38" s="437"/>
      <c r="G38" s="437"/>
      <c r="H38" s="437"/>
      <c r="I38" s="437"/>
      <c r="J38" s="437"/>
      <c r="K38" s="438"/>
      <c r="L38" s="462"/>
      <c r="M38" s="448"/>
      <c r="N38" s="463"/>
      <c r="O38" s="186"/>
      <c r="P38" s="437" t="s">
        <v>985</v>
      </c>
      <c r="Q38" s="437"/>
      <c r="R38" s="437"/>
      <c r="S38" s="437"/>
      <c r="T38" s="437"/>
      <c r="U38" s="437"/>
      <c r="V38" s="437"/>
      <c r="W38" s="437"/>
      <c r="X38" s="437"/>
      <c r="Y38" s="437"/>
      <c r="Z38" s="187"/>
      <c r="AA38" s="464" t="s">
        <v>986</v>
      </c>
      <c r="AB38" s="418"/>
      <c r="AC38" s="421">
        <v>4</v>
      </c>
      <c r="AD38" s="423"/>
      <c r="AE38" s="422"/>
      <c r="AF38" s="92"/>
      <c r="AG38" s="272"/>
      <c r="AH38" s="508">
        <v>700</v>
      </c>
      <c r="AI38" s="508"/>
      <c r="AJ38" s="508"/>
      <c r="AK38" s="508"/>
      <c r="AL38" s="94"/>
      <c r="AM38" s="188"/>
      <c r="AN38" s="188"/>
      <c r="AO38" s="425">
        <v>2800</v>
      </c>
      <c r="AP38" s="425"/>
      <c r="AQ38" s="425"/>
      <c r="AR38" s="425"/>
      <c r="AS38" s="425"/>
      <c r="AT38" s="145"/>
      <c r="AU38" s="261"/>
      <c r="AV38" s="266"/>
      <c r="AW38" s="262"/>
      <c r="AX38" s="264"/>
      <c r="AY38" s="522"/>
      <c r="AZ38" s="523"/>
      <c r="BA38" s="26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271" t="s">
        <v>1622</v>
      </c>
      <c r="BM38" s="73"/>
      <c r="BN38" s="73"/>
      <c r="BO38" s="73"/>
      <c r="BP38" s="73"/>
      <c r="BQ38" s="73"/>
      <c r="BR38" s="73">
        <v>19000</v>
      </c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</row>
    <row r="39" spans="3:232" ht="24.75" customHeight="1">
      <c r="C39" s="88"/>
      <c r="D39" s="89"/>
      <c r="E39" s="436"/>
      <c r="F39" s="437"/>
      <c r="G39" s="437"/>
      <c r="H39" s="437"/>
      <c r="I39" s="437"/>
      <c r="J39" s="437"/>
      <c r="K39" s="438"/>
      <c r="L39" s="462"/>
      <c r="M39" s="448"/>
      <c r="N39" s="463"/>
      <c r="O39" s="186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187"/>
      <c r="AA39" s="464"/>
      <c r="AB39" s="418"/>
      <c r="AC39" s="421"/>
      <c r="AD39" s="423"/>
      <c r="AE39" s="422"/>
      <c r="AF39" s="188"/>
      <c r="AG39" s="273"/>
      <c r="AH39" s="508"/>
      <c r="AI39" s="508"/>
      <c r="AJ39" s="508"/>
      <c r="AK39" s="508"/>
      <c r="AL39" s="145"/>
      <c r="AM39" s="188"/>
      <c r="AN39" s="188"/>
      <c r="AO39" s="425"/>
      <c r="AP39" s="425"/>
      <c r="AQ39" s="425"/>
      <c r="AR39" s="425"/>
      <c r="AS39" s="425"/>
      <c r="AT39" s="145"/>
      <c r="AU39" s="261"/>
      <c r="AV39" s="266"/>
      <c r="AW39" s="262"/>
      <c r="AX39" s="264"/>
      <c r="AY39" s="522"/>
      <c r="AZ39" s="523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271" t="s">
        <v>1621</v>
      </c>
      <c r="BM39" s="73"/>
      <c r="BN39" s="73"/>
      <c r="BO39" s="73"/>
      <c r="BP39" s="73"/>
      <c r="BQ39" s="73"/>
      <c r="BR39" s="73">
        <v>1730</v>
      </c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</row>
    <row r="40" spans="3:232" ht="24.75" customHeight="1">
      <c r="C40" s="88"/>
      <c r="D40" s="89"/>
      <c r="E40" s="436"/>
      <c r="F40" s="437"/>
      <c r="G40" s="437"/>
      <c r="H40" s="437"/>
      <c r="I40" s="437"/>
      <c r="J40" s="437"/>
      <c r="K40" s="438"/>
      <c r="L40" s="462"/>
      <c r="M40" s="448"/>
      <c r="N40" s="463"/>
      <c r="O40" s="186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187"/>
      <c r="AA40" s="464"/>
      <c r="AB40" s="418"/>
      <c r="AC40" s="421"/>
      <c r="AD40" s="423"/>
      <c r="AE40" s="422"/>
      <c r="AF40" s="188"/>
      <c r="AG40" s="273"/>
      <c r="AH40" s="508"/>
      <c r="AI40" s="508"/>
      <c r="AJ40" s="508"/>
      <c r="AK40" s="508"/>
      <c r="AL40" s="145"/>
      <c r="AM40" s="188"/>
      <c r="AN40" s="188"/>
      <c r="AO40" s="425"/>
      <c r="AP40" s="425"/>
      <c r="AQ40" s="425"/>
      <c r="AR40" s="425"/>
      <c r="AS40" s="425"/>
      <c r="AT40" s="145"/>
      <c r="AU40" s="261"/>
      <c r="AV40" s="266"/>
      <c r="AW40" s="262"/>
      <c r="AX40" s="264"/>
      <c r="AY40" s="522"/>
      <c r="AZ40" s="523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271" t="s">
        <v>174</v>
      </c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</row>
    <row r="41" spans="3:232" ht="24.75" customHeight="1">
      <c r="C41" s="88"/>
      <c r="D41" s="89"/>
      <c r="E41" s="436"/>
      <c r="F41" s="437"/>
      <c r="G41" s="437"/>
      <c r="H41" s="437"/>
      <c r="I41" s="437"/>
      <c r="J41" s="437"/>
      <c r="K41" s="438"/>
      <c r="L41" s="462"/>
      <c r="M41" s="448"/>
      <c r="N41" s="463"/>
      <c r="O41" s="186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187"/>
      <c r="AA41" s="464"/>
      <c r="AB41" s="418"/>
      <c r="AC41" s="421"/>
      <c r="AD41" s="423"/>
      <c r="AE41" s="422"/>
      <c r="AF41" s="188"/>
      <c r="AG41" s="273"/>
      <c r="AH41" s="508"/>
      <c r="AI41" s="508"/>
      <c r="AJ41" s="508"/>
      <c r="AK41" s="508"/>
      <c r="AL41" s="145"/>
      <c r="AM41" s="188"/>
      <c r="AN41" s="188"/>
      <c r="AO41" s="425"/>
      <c r="AP41" s="425"/>
      <c r="AQ41" s="425"/>
      <c r="AR41" s="425"/>
      <c r="AS41" s="425"/>
      <c r="AT41" s="145"/>
      <c r="AU41" s="261"/>
      <c r="AV41" s="266"/>
      <c r="AW41" s="262"/>
      <c r="AX41" s="264"/>
      <c r="AY41" s="522"/>
      <c r="AZ41" s="523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271" t="s">
        <v>1339</v>
      </c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</row>
    <row r="42" spans="3:232" ht="24.75" customHeight="1">
      <c r="C42" s="88"/>
      <c r="D42" s="89"/>
      <c r="E42" s="436"/>
      <c r="F42" s="437"/>
      <c r="G42" s="437"/>
      <c r="H42" s="437"/>
      <c r="I42" s="437"/>
      <c r="J42" s="437"/>
      <c r="K42" s="438"/>
      <c r="L42" s="462"/>
      <c r="M42" s="448"/>
      <c r="N42" s="463"/>
      <c r="O42" s="186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187"/>
      <c r="AA42" s="464"/>
      <c r="AB42" s="418"/>
      <c r="AC42" s="421"/>
      <c r="AD42" s="423"/>
      <c r="AE42" s="422"/>
      <c r="AF42" s="188"/>
      <c r="AG42" s="273"/>
      <c r="AH42" s="508"/>
      <c r="AI42" s="508"/>
      <c r="AJ42" s="508"/>
      <c r="AK42" s="508"/>
      <c r="AL42" s="145"/>
      <c r="AM42" s="188"/>
      <c r="AN42" s="188"/>
      <c r="AO42" s="425"/>
      <c r="AP42" s="425"/>
      <c r="AQ42" s="425"/>
      <c r="AR42" s="425"/>
      <c r="AS42" s="425"/>
      <c r="AT42" s="145"/>
      <c r="AU42" s="261"/>
      <c r="AV42" s="266"/>
      <c r="AW42" s="262"/>
      <c r="AX42" s="264"/>
      <c r="AY42" s="522"/>
      <c r="AZ42" s="523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271" t="s">
        <v>172</v>
      </c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</row>
    <row r="43" spans="3:232" ht="24.75" customHeight="1">
      <c r="C43" s="88"/>
      <c r="D43" s="89"/>
      <c r="E43" s="482" t="s">
        <v>714</v>
      </c>
      <c r="F43" s="483"/>
      <c r="G43" s="483"/>
      <c r="H43" s="483"/>
      <c r="I43" s="483"/>
      <c r="J43" s="483"/>
      <c r="K43" s="151"/>
      <c r="L43" s="149"/>
      <c r="M43" s="149"/>
      <c r="N43" s="151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51"/>
      <c r="AA43" s="421"/>
      <c r="AB43" s="422"/>
      <c r="AC43" s="421"/>
      <c r="AD43" s="423"/>
      <c r="AE43" s="422"/>
      <c r="AF43" s="188"/>
      <c r="AG43" s="424"/>
      <c r="AH43" s="424"/>
      <c r="AI43" s="424"/>
      <c r="AJ43" s="424"/>
      <c r="AK43" s="424"/>
      <c r="AL43" s="145"/>
      <c r="AM43" s="188"/>
      <c r="AN43" s="188"/>
      <c r="AO43" s="425">
        <f>SUM(AO38:AS42)</f>
        <v>2800</v>
      </c>
      <c r="AP43" s="425"/>
      <c r="AQ43" s="425"/>
      <c r="AR43" s="425"/>
      <c r="AS43" s="425"/>
      <c r="AT43" s="145"/>
      <c r="AU43" s="261"/>
      <c r="AV43" s="263"/>
      <c r="AW43" s="262"/>
      <c r="AX43" s="264"/>
      <c r="AY43" s="515"/>
      <c r="AZ43" s="516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271" t="s">
        <v>173</v>
      </c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</row>
    <row r="44" spans="3:232" ht="24.75" customHeight="1">
      <c r="C44" s="88"/>
      <c r="D44" s="89"/>
      <c r="E44" s="484" t="s">
        <v>16</v>
      </c>
      <c r="F44" s="485"/>
      <c r="G44" s="485"/>
      <c r="H44" s="485"/>
      <c r="I44" s="485"/>
      <c r="J44" s="485"/>
      <c r="K44" s="486"/>
      <c r="L44" s="482" t="s">
        <v>17</v>
      </c>
      <c r="M44" s="448"/>
      <c r="N44" s="449"/>
      <c r="O44" s="149"/>
      <c r="P44" s="149"/>
      <c r="Q44" s="149"/>
      <c r="R44" s="149">
        <v>1</v>
      </c>
      <c r="S44" s="149"/>
      <c r="T44" s="149"/>
      <c r="U44" s="149"/>
      <c r="V44" s="149"/>
      <c r="W44" s="149" t="s">
        <v>19</v>
      </c>
      <c r="X44" s="149"/>
      <c r="Y44" s="149"/>
      <c r="Z44" s="150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71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271" t="s">
        <v>657</v>
      </c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</row>
    <row r="45" spans="3:232" ht="24.75" customHeight="1">
      <c r="C45" s="88"/>
      <c r="D45" s="89"/>
      <c r="E45" s="487"/>
      <c r="F45" s="488"/>
      <c r="G45" s="488"/>
      <c r="H45" s="488"/>
      <c r="I45" s="488"/>
      <c r="J45" s="488"/>
      <c r="K45" s="489"/>
      <c r="L45" s="482" t="s">
        <v>18</v>
      </c>
      <c r="M45" s="448"/>
      <c r="N45" s="449"/>
      <c r="P45" s="149">
        <v>1</v>
      </c>
      <c r="Q45" s="149" t="s">
        <v>30</v>
      </c>
      <c r="R45" s="150" t="s">
        <v>20</v>
      </c>
      <c r="S45" s="88"/>
      <c r="T45" s="149"/>
      <c r="U45" s="149"/>
      <c r="V45" s="149"/>
      <c r="X45" s="149">
        <v>2</v>
      </c>
      <c r="Y45" s="88"/>
      <c r="Z45" s="150" t="s">
        <v>21</v>
      </c>
      <c r="AA45" s="149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71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276" t="s">
        <v>987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</row>
    <row r="46" spans="3:232" ht="24.75" customHeight="1">
      <c r="C46" s="88"/>
      <c r="D46" s="89"/>
      <c r="E46" s="152"/>
      <c r="F46" s="155" t="s">
        <v>22</v>
      </c>
      <c r="G46" s="114"/>
      <c r="H46" s="114"/>
      <c r="I46" s="114"/>
      <c r="J46" s="114"/>
      <c r="K46" s="96"/>
      <c r="L46" s="95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16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</row>
    <row r="47" spans="3:232" ht="24.75" customHeight="1">
      <c r="C47" s="88"/>
      <c r="D47" s="89"/>
      <c r="E47" s="156"/>
      <c r="F47" s="140" t="s">
        <v>24</v>
      </c>
      <c r="G47" s="115"/>
      <c r="H47" s="115"/>
      <c r="I47" s="115"/>
      <c r="J47" s="115"/>
      <c r="K47" s="116"/>
      <c r="L47" s="9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16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</row>
    <row r="48" spans="3:232" ht="24.75" customHeight="1">
      <c r="C48" s="88"/>
      <c r="D48" s="89"/>
      <c r="E48" s="153"/>
      <c r="F48" s="157" t="s">
        <v>23</v>
      </c>
      <c r="G48" s="154"/>
      <c r="H48" s="154"/>
      <c r="I48" s="154"/>
      <c r="J48" s="154"/>
      <c r="K48" s="100"/>
      <c r="L48" s="99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6"/>
      <c r="AJ48" s="416"/>
      <c r="AK48" s="416"/>
      <c r="AL48" s="416"/>
      <c r="AM48" s="416"/>
      <c r="AN48" s="416"/>
      <c r="AO48" s="416"/>
      <c r="AP48" s="416"/>
      <c r="AQ48" s="416"/>
      <c r="AR48" s="416"/>
      <c r="AS48" s="416"/>
      <c r="AT48" s="416"/>
      <c r="AU48" s="416"/>
      <c r="AV48" s="416"/>
      <c r="AW48" s="416"/>
      <c r="AX48" s="416"/>
      <c r="AY48" s="416"/>
      <c r="AZ48" s="166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</row>
    <row r="49" spans="3:63" ht="24.75" customHeight="1">
      <c r="C49" s="88"/>
      <c r="D49" s="88"/>
      <c r="E49" s="132"/>
      <c r="F49" s="132" t="s">
        <v>1109</v>
      </c>
      <c r="G49" s="132"/>
      <c r="H49" s="132" t="s">
        <v>25</v>
      </c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</row>
    <row r="50" spans="3:63" ht="16.5" customHeight="1">
      <c r="C50" s="88"/>
      <c r="D50" s="88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</row>
    <row r="51" spans="5:63" ht="16.5" customHeight="1"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</row>
    <row r="52" spans="5:63" ht="16.5" customHeight="1"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</row>
    <row r="53" spans="5:63" ht="16.5" customHeight="1"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</row>
    <row r="54" spans="5:63" ht="16.5" customHeight="1"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</row>
    <row r="55" spans="5:63" ht="16.5" customHeight="1"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</row>
    <row r="56" spans="5:63" ht="16.5" customHeight="1"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</row>
    <row r="57" spans="5:63" ht="16.5" customHeight="1"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</row>
    <row r="58" spans="5:63" ht="16.5" customHeight="1"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</row>
    <row r="59" spans="5:63" ht="16.5" customHeight="1"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</row>
    <row r="60" spans="5:63" ht="16.5" customHeight="1"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</row>
    <row r="61" spans="5:63" ht="16.5" customHeight="1"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</row>
    <row r="62" spans="5:63" ht="16.5" customHeight="1"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</row>
    <row r="63" spans="5:63" ht="16.5" customHeight="1"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</row>
    <row r="64" spans="5:63" ht="16.5" customHeight="1"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</row>
    <row r="65" spans="5:63" ht="16.5" customHeight="1"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</row>
    <row r="66" spans="5:63" ht="16.5" customHeight="1"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</row>
    <row r="67" spans="5:63" ht="16.5" customHeight="1"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</row>
    <row r="68" spans="5:63" ht="16.5" customHeight="1"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</row>
    <row r="69" spans="5:63" ht="16.5" customHeight="1"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</row>
    <row r="70" spans="5:63" ht="16.5" customHeight="1"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</row>
    <row r="71" spans="5:63" ht="16.5" customHeight="1"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</row>
    <row r="72" spans="5:63" ht="16.5" customHeight="1"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</row>
    <row r="73" spans="5:63" ht="16.5" customHeight="1"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</row>
    <row r="74" spans="5:63" ht="16.5" customHeight="1"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</row>
    <row r="75" spans="5:63" ht="16.5" customHeight="1"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</row>
    <row r="76" spans="5:63" ht="16.5" customHeight="1"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</row>
    <row r="77" spans="5:63" ht="16.5" customHeight="1"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</row>
    <row r="78" spans="5:63" ht="16.5" customHeight="1"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</row>
    <row r="79" spans="5:63" ht="16.5" customHeight="1"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</row>
    <row r="80" spans="5:63" ht="16.5" customHeight="1"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</row>
    <row r="81" spans="5:63" ht="16.5" customHeight="1"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</row>
    <row r="82" spans="5:63" ht="16.5" customHeight="1"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</row>
    <row r="83" spans="5:63" ht="16.5" customHeight="1"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</row>
    <row r="84" spans="5:63" ht="16.5" customHeight="1"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</row>
    <row r="85" spans="5:63" ht="16.5" customHeight="1"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</row>
    <row r="86" spans="5:63" ht="16.5" customHeight="1"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</row>
    <row r="87" spans="5:63" ht="16.5" customHeight="1"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</row>
    <row r="88" spans="5:63" ht="16.5" customHeight="1"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</row>
    <row r="89" spans="5:63" ht="16.5" customHeight="1"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</row>
    <row r="90" spans="5:63" ht="16.5" customHeight="1"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</row>
    <row r="91" spans="5:63" ht="16.5" customHeight="1"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</row>
    <row r="92" spans="5:63" ht="16.5" customHeight="1"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</row>
    <row r="93" spans="5:63" ht="16.5" customHeight="1"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</row>
    <row r="94" spans="5:63" ht="16.5" customHeight="1"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</row>
    <row r="95" spans="5:63" ht="16.5" customHeight="1"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</row>
    <row r="96" spans="5:63" ht="16.5" customHeight="1"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</row>
    <row r="97" spans="5:63" ht="16.5" customHeight="1"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</row>
    <row r="98" spans="5:63" ht="16.5" customHeight="1"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</row>
    <row r="99" spans="5:63" ht="16.5" customHeight="1"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</row>
    <row r="100" spans="5:63" ht="16.5" customHeight="1"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</row>
    <row r="101" spans="5:63" ht="16.5" customHeight="1"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</row>
    <row r="102" spans="5:63" ht="16.5" customHeight="1"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</row>
    <row r="103" spans="5:63" ht="16.5" customHeight="1"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</row>
    <row r="104" spans="5:63" ht="16.5" customHeight="1"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</row>
    <row r="105" spans="5:63" ht="16.5" customHeight="1"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</row>
    <row r="106" spans="5:63" ht="16.5" customHeight="1"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</row>
    <row r="107" spans="5:63" ht="16.5" customHeight="1"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</row>
    <row r="108" spans="5:63" ht="16.5" customHeight="1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</row>
    <row r="109" spans="5:63" ht="16.5" customHeight="1"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</row>
    <row r="110" spans="5:63" ht="16.5" customHeight="1"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</row>
    <row r="111" spans="5:63" ht="16.5" customHeight="1"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</row>
    <row r="112" spans="5:63" ht="16.5" customHeight="1"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</row>
    <row r="113" spans="5:63" ht="16.5" customHeight="1"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</row>
    <row r="114" spans="5:63" ht="16.5" customHeight="1"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</row>
    <row r="115" spans="5:63" ht="16.5" customHeight="1"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</row>
    <row r="116" spans="5:63" ht="16.5" customHeight="1"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</row>
    <row r="117" spans="5:63" ht="16.5" customHeight="1"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</row>
    <row r="118" spans="5:63" ht="16.5" customHeight="1"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</row>
    <row r="119" spans="5:63" ht="16.5" customHeight="1"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</row>
    <row r="120" spans="5:63" ht="16.5" customHeight="1"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</row>
    <row r="121" spans="5:63" ht="16.5" customHeight="1"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</row>
    <row r="122" spans="5:63" ht="16.5" customHeight="1"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</row>
    <row r="123" spans="5:63" ht="16.5" customHeight="1"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</row>
    <row r="124" spans="5:63" ht="16.5" customHeight="1"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</row>
    <row r="125" spans="5:63" ht="16.5" customHeight="1"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</row>
    <row r="126" spans="5:63" ht="16.5" customHeight="1"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</row>
    <row r="127" spans="5:63" ht="16.5" customHeight="1"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</row>
    <row r="128" spans="5:63" ht="13.5"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</row>
    <row r="129" spans="5:63" ht="13.5"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</row>
    <row r="130" spans="5:63" ht="13.5"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</row>
    <row r="131" spans="5:63" ht="13.5"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</row>
    <row r="132" spans="5:63" ht="13.5"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</row>
    <row r="133" spans="5:63" ht="13.5"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</row>
    <row r="134" spans="5:63" ht="13.5"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</row>
    <row r="135" spans="5:63" ht="13.5"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</row>
    <row r="136" spans="5:63" ht="13.5"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</row>
    <row r="137" spans="5:63" ht="13.5"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</row>
    <row r="138" spans="5:63" ht="13.5"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</row>
    <row r="139" spans="5:63" ht="13.5"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</row>
    <row r="140" spans="5:63" ht="13.5"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</row>
    <row r="141" spans="5:63" ht="13.5"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</row>
    <row r="142" spans="5:63" ht="13.5"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</row>
    <row r="143" spans="5:63" ht="13.5"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</row>
    <row r="144" spans="5:63" ht="13.5"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</row>
    <row r="145" spans="5:63" ht="13.5"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</row>
    <row r="146" spans="5:63" ht="13.5"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</row>
    <row r="147" spans="5:63" ht="13.5"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</row>
    <row r="148" spans="5:63" ht="13.5"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</row>
    <row r="149" spans="5:63" ht="13.5"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</row>
    <row r="150" spans="5:63" ht="13.5"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</row>
    <row r="151" spans="5:63" ht="13.5"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</row>
    <row r="152" spans="5:63" ht="13.5"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</row>
    <row r="153" spans="5:63" ht="13.5"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</row>
    <row r="154" spans="5:63" ht="13.5"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</row>
    <row r="155" spans="5:63" ht="13.5"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</row>
    <row r="156" spans="5:63" ht="13.5"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</row>
    <row r="157" spans="5:63" ht="13.5"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</row>
    <row r="158" spans="5:63" ht="13.5"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</row>
    <row r="159" spans="5:63" ht="13.5"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</row>
    <row r="160" spans="5:63" ht="13.5"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</row>
    <row r="161" spans="5:63" ht="13.5"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</row>
    <row r="162" spans="5:63" ht="13.5"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</row>
    <row r="163" spans="5:63" ht="13.5"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</row>
    <row r="164" spans="5:63" ht="13.5"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</row>
    <row r="165" spans="5:63" ht="13.5"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</row>
    <row r="166" spans="5:63" ht="13.5"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</row>
    <row r="167" spans="5:63" ht="13.5"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</row>
    <row r="168" spans="5:63" ht="13.5"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</row>
    <row r="169" spans="5:63" ht="13.5"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</row>
    <row r="170" spans="5:63" ht="13.5"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</row>
    <row r="171" spans="5:63" ht="13.5"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</row>
    <row r="172" spans="5:63" ht="13.5"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</row>
    <row r="173" spans="5:63" ht="13.5"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</row>
    <row r="174" spans="5:63" ht="13.5"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</row>
    <row r="175" spans="5:63" ht="13.5"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</row>
    <row r="176" spans="5:63" ht="13.5"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</row>
    <row r="177" spans="5:63" ht="13.5"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</row>
    <row r="178" spans="5:63" ht="13.5"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</row>
    <row r="179" spans="5:63" ht="13.5"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</row>
    <row r="180" spans="5:63" ht="13.5"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</row>
    <row r="181" spans="5:63" ht="13.5"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</row>
    <row r="182" spans="5:63" ht="13.5"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</row>
    <row r="183" spans="5:63" ht="13.5"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</row>
    <row r="184" spans="5:63" ht="13.5"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</row>
    <row r="185" spans="5:63" ht="13.5"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</row>
    <row r="186" spans="5:63" ht="13.5"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</row>
    <row r="187" spans="5:63" ht="13.5"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</row>
    <row r="188" spans="5:63" ht="13.5"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</row>
    <row r="189" spans="5:63" ht="13.5"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</row>
    <row r="190" spans="5:63" ht="13.5"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</row>
    <row r="191" spans="5:63" ht="13.5"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</row>
    <row r="192" spans="5:63" ht="13.5"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</row>
    <row r="193" spans="5:63" ht="13.5"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</row>
    <row r="194" spans="5:63" ht="13.5"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</row>
    <row r="195" spans="5:63" ht="13.5"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</row>
    <row r="196" spans="5:63" ht="13.5"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</row>
    <row r="197" spans="5:63" ht="13.5"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</row>
    <row r="198" spans="5:63" ht="13.5"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</row>
    <row r="199" spans="5:63" ht="13.5"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</row>
    <row r="200" spans="5:63" ht="13.5"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</row>
    <row r="201" spans="5:63" ht="13.5"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</row>
    <row r="202" spans="5:63" ht="13.5"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</row>
    <row r="203" spans="5:63" ht="13.5"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</row>
    <row r="204" spans="5:63" ht="13.5"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</row>
    <row r="205" spans="5:63" ht="13.5"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</row>
    <row r="206" spans="5:63" ht="13.5"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</row>
    <row r="207" spans="5:63" ht="13.5"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</row>
    <row r="208" spans="5:63" ht="13.5"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</row>
    <row r="209" spans="5:63" ht="13.5"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</row>
    <row r="210" spans="5:63" ht="13.5"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</row>
    <row r="211" spans="5:63" ht="13.5"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</row>
    <row r="212" spans="5:63" ht="13.5"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</row>
    <row r="213" spans="5:63" ht="13.5"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</row>
    <row r="214" spans="5:63" ht="13.5"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</row>
    <row r="215" spans="5:63" ht="13.5"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</row>
    <row r="216" spans="5:63" ht="13.5"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</row>
    <row r="217" spans="5:63" ht="13.5"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</row>
    <row r="218" spans="5:63" ht="13.5"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</row>
    <row r="219" spans="5:63" ht="13.5"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</row>
    <row r="220" spans="5:63" ht="13.5"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</row>
    <row r="221" spans="5:63" ht="13.5"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</row>
    <row r="222" spans="5:63" ht="13.5"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</row>
    <row r="223" spans="5:63" ht="13.5"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</row>
    <row r="224" spans="5:63" ht="13.5"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</row>
    <row r="225" spans="5:63" ht="13.5"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</row>
    <row r="226" spans="5:63" ht="13.5"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</row>
    <row r="227" spans="5:63" ht="13.5"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</row>
    <row r="228" spans="5:63" ht="13.5"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</row>
    <row r="229" spans="5:63" ht="13.5"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</row>
    <row r="230" spans="5:63" ht="13.5"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</row>
    <row r="231" spans="5:63" ht="13.5"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</row>
    <row r="232" spans="5:63" ht="13.5"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</row>
    <row r="233" spans="5:63" ht="13.5"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</row>
    <row r="234" spans="5:63" ht="13.5"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</row>
    <row r="235" spans="5:63" ht="13.5"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</row>
    <row r="236" spans="5:63" ht="13.5"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</row>
    <row r="237" spans="5:63" ht="13.5"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</row>
    <row r="238" spans="5:63" ht="13.5"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</row>
    <row r="239" spans="5:63" ht="13.5"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</row>
    <row r="240" spans="5:63" ht="13.5"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</row>
    <row r="241" spans="5:63" ht="13.5"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</row>
    <row r="242" spans="5:63" ht="13.5"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</row>
    <row r="243" spans="5:63" ht="13.5"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</row>
    <row r="244" spans="5:63" ht="13.5"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</row>
    <row r="245" spans="5:63" ht="13.5"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</row>
    <row r="246" spans="5:63" ht="13.5"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</row>
    <row r="247" spans="5:63" ht="13.5"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</row>
    <row r="248" spans="5:63" ht="13.5"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</row>
    <row r="249" spans="5:63" ht="13.5"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</row>
    <row r="250" spans="5:63" ht="13.5"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</row>
    <row r="251" spans="5:63" ht="13.5"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</row>
    <row r="252" spans="5:63" ht="13.5"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</row>
    <row r="253" spans="5:63" ht="13.5"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</row>
    <row r="254" spans="5:63" ht="13.5"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</row>
    <row r="255" spans="5:63" ht="13.5"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</row>
    <row r="256" spans="5:63" ht="13.5"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</row>
    <row r="257" spans="5:63" ht="13.5"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</row>
    <row r="258" spans="5:63" ht="13.5"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</row>
    <row r="259" spans="5:63" ht="13.5"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</row>
    <row r="260" spans="5:63" ht="13.5"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</row>
    <row r="261" spans="5:63" ht="13.5"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</row>
    <row r="262" spans="5:63" ht="13.5"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</row>
    <row r="263" spans="5:63" ht="13.5"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</row>
    <row r="264" spans="5:63" ht="13.5"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</row>
    <row r="265" spans="5:63" ht="13.5"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</row>
    <row r="266" spans="5:63" ht="13.5"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</row>
    <row r="267" spans="5:63" ht="13.5"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</row>
    <row r="268" spans="5:63" ht="13.5"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</row>
    <row r="269" spans="5:63" ht="13.5"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</row>
    <row r="270" spans="5:63" ht="13.5"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</row>
    <row r="271" spans="5:63" ht="13.5"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</row>
    <row r="272" spans="5:63" ht="13.5"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</row>
    <row r="273" spans="5:63" ht="13.5"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</row>
    <row r="274" spans="5:63" ht="13.5"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</row>
    <row r="275" spans="5:63" ht="13.5"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</row>
    <row r="276" spans="5:63" ht="13.5"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</row>
    <row r="277" spans="5:63" ht="13.5"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</row>
    <row r="278" spans="5:63" ht="13.5"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</row>
    <row r="279" spans="5:63" ht="13.5"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</row>
    <row r="280" spans="5:63" ht="13.5"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</row>
    <row r="281" spans="5:63" ht="13.5"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</row>
    <row r="282" spans="5:63" ht="13.5"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</row>
    <row r="283" spans="5:63" ht="13.5"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</row>
    <row r="284" spans="5:63" ht="13.5"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</row>
    <row r="285" spans="5:63" ht="13.5"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</row>
    <row r="286" spans="5:63" ht="13.5"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</row>
    <row r="287" spans="5:63" ht="13.5"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</row>
    <row r="288" spans="5:63" ht="13.5"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</row>
    <row r="289" spans="5:63" ht="13.5"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</row>
    <row r="290" spans="5:63" ht="13.5"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</row>
    <row r="291" spans="5:63" ht="13.5"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</row>
    <row r="292" spans="5:63" ht="13.5"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</row>
    <row r="293" spans="5:63" ht="13.5"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</row>
    <row r="294" spans="5:63" ht="13.5"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</row>
    <row r="295" spans="5:63" ht="13.5"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</row>
    <row r="296" spans="5:63" ht="13.5"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</row>
    <row r="297" spans="5:63" ht="13.5"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</row>
    <row r="298" spans="5:63" ht="13.5"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</row>
    <row r="299" spans="5:63" ht="13.5"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</row>
    <row r="300" spans="5:63" ht="13.5"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</row>
    <row r="301" spans="5:63" ht="13.5"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</row>
    <row r="302" spans="5:63" ht="13.5"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</row>
    <row r="303" spans="5:63" ht="13.5"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</row>
    <row r="304" spans="5:63" ht="13.5"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</row>
    <row r="305" spans="5:63" ht="13.5"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</row>
    <row r="306" spans="5:63" ht="13.5"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</row>
    <row r="307" spans="5:63" ht="13.5"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</row>
    <row r="308" spans="5:63" ht="13.5"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</row>
    <row r="309" spans="5:63" ht="13.5"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</row>
    <row r="310" spans="5:63" ht="13.5"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</row>
    <row r="311" spans="5:63" ht="13.5"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</row>
    <row r="312" spans="5:63" ht="13.5"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</row>
    <row r="313" spans="5:63" ht="13.5"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</row>
    <row r="314" spans="5:63" ht="13.5"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</row>
    <row r="315" spans="5:63" ht="13.5"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</row>
    <row r="316" spans="5:63" ht="13.5"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</row>
    <row r="317" spans="5:63" ht="13.5"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</row>
    <row r="318" spans="5:63" ht="13.5"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</row>
    <row r="319" spans="5:63" ht="13.5"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</row>
    <row r="320" spans="5:63" ht="13.5"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</row>
    <row r="321" spans="5:63" ht="13.5"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</row>
    <row r="322" spans="5:63" ht="13.5"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</row>
    <row r="323" spans="5:63" ht="13.5"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</row>
    <row r="324" spans="5:63" ht="13.5"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</row>
    <row r="325" spans="5:63" ht="13.5"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</row>
    <row r="326" spans="5:63" ht="13.5"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</row>
    <row r="327" spans="5:63" ht="13.5"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</row>
    <row r="328" spans="5:63" ht="13.5"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</row>
    <row r="329" spans="5:63" ht="13.5"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</row>
    <row r="330" spans="5:63" ht="13.5"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</row>
    <row r="331" spans="5:63" ht="13.5"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</row>
    <row r="332" spans="5:63" ht="13.5"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</row>
    <row r="333" spans="5:63" ht="13.5"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</row>
    <row r="334" spans="5:63" ht="13.5"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</row>
    <row r="335" spans="5:63" ht="13.5"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</row>
    <row r="336" spans="5:63" ht="13.5"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</row>
    <row r="337" spans="5:63" ht="13.5"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</row>
    <row r="338" spans="5:63" ht="13.5"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</row>
    <row r="339" spans="5:63" ht="13.5"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</row>
    <row r="340" spans="5:63" ht="13.5"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</row>
    <row r="341" spans="5:63" ht="13.5"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</row>
    <row r="342" spans="5:63" ht="13.5"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</row>
    <row r="343" spans="5:63" ht="13.5"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</row>
    <row r="344" spans="5:63" ht="13.5"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</row>
    <row r="345" spans="5:63" ht="13.5"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</row>
    <row r="346" spans="5:63" ht="13.5"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</row>
    <row r="347" spans="5:63" ht="13.5"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</row>
    <row r="348" spans="5:63" ht="13.5"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</row>
    <row r="349" spans="5:63" ht="13.5"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</row>
    <row r="350" spans="5:63" ht="13.5"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</row>
    <row r="351" spans="5:63" ht="13.5"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</row>
    <row r="352" spans="5:63" ht="13.5"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</row>
    <row r="353" spans="5:63" ht="13.5"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</row>
    <row r="354" spans="5:63" ht="13.5"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</row>
    <row r="355" spans="5:63" ht="13.5"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</row>
    <row r="356" spans="5:63" ht="13.5"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</row>
    <row r="357" spans="5:63" ht="13.5"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</row>
    <row r="358" spans="5:63" ht="13.5"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</row>
    <row r="359" spans="5:63" ht="13.5"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</row>
    <row r="360" spans="5:63" ht="13.5"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</row>
    <row r="361" spans="5:63" ht="13.5"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</row>
    <row r="362" spans="5:63" ht="13.5"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</row>
    <row r="363" spans="5:63" ht="13.5"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</row>
    <row r="364" spans="5:63" ht="13.5"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</row>
    <row r="365" spans="5:63" ht="13.5"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</row>
    <row r="366" spans="5:63" ht="13.5"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</row>
    <row r="367" spans="5:63" ht="13.5"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</row>
    <row r="368" spans="5:63" ht="13.5"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</row>
    <row r="369" spans="5:63" ht="13.5"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</row>
    <row r="370" spans="5:63" ht="13.5"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</row>
    <row r="371" spans="5:63" ht="13.5"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</row>
    <row r="372" spans="5:63" ht="13.5"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</row>
    <row r="373" spans="5:63" ht="13.5"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</row>
    <row r="374" spans="5:63" ht="13.5"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</row>
    <row r="375" spans="5:63" ht="13.5"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</row>
    <row r="376" spans="5:63" ht="13.5"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</row>
    <row r="377" spans="5:63" ht="13.5"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</row>
    <row r="378" spans="5:63" ht="13.5"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</row>
    <row r="379" spans="5:63" ht="13.5"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</row>
    <row r="380" spans="5:63" ht="13.5"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</row>
    <row r="381" spans="5:63" ht="13.5"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</row>
    <row r="382" spans="5:63" ht="13.5"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</row>
    <row r="383" spans="5:63" ht="13.5"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</row>
    <row r="384" spans="5:63" ht="13.5"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</row>
    <row r="385" spans="5:63" ht="13.5"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</row>
    <row r="386" spans="5:63" ht="13.5"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</row>
    <row r="387" spans="5:63" ht="13.5"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</row>
    <row r="388" spans="5:63" ht="13.5"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</row>
    <row r="389" spans="5:63" ht="13.5"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</row>
    <row r="390" spans="5:63" ht="13.5"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</row>
    <row r="391" spans="5:63" ht="13.5"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</row>
    <row r="392" spans="5:63" ht="13.5"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</row>
    <row r="393" spans="5:63" ht="13.5"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</row>
    <row r="394" spans="5:63" ht="13.5"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</row>
    <row r="395" spans="5:63" ht="13.5"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</row>
    <row r="396" spans="5:63" ht="13.5"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</row>
    <row r="397" spans="5:63" ht="13.5"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</row>
    <row r="398" spans="5:63" ht="13.5"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</row>
    <row r="399" spans="5:63" ht="13.5"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</row>
    <row r="400" spans="5:63" ht="13.5"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</row>
    <row r="401" spans="5:63" ht="13.5"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</row>
    <row r="402" spans="5:63" ht="13.5"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</row>
    <row r="403" spans="5:63" ht="13.5"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</row>
    <row r="404" spans="5:63" ht="13.5"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</row>
    <row r="405" spans="5:63" ht="13.5"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</row>
    <row r="406" spans="5:63" ht="13.5"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</row>
    <row r="407" spans="5:63" ht="13.5"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</row>
    <row r="408" spans="5:63" ht="13.5"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</row>
    <row r="409" spans="5:63" ht="13.5"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</row>
    <row r="410" spans="5:63" ht="13.5"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</row>
    <row r="411" spans="5:63" ht="13.5"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</row>
    <row r="412" spans="5:63" ht="13.5"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</row>
    <row r="413" spans="5:63" ht="13.5"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</row>
    <row r="414" spans="5:63" ht="13.5"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</row>
    <row r="415" spans="5:63" ht="13.5"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</row>
    <row r="416" spans="5:63" ht="13.5"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</row>
    <row r="417" spans="5:63" ht="13.5"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</row>
    <row r="418" spans="5:63" ht="13.5"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</row>
    <row r="419" spans="5:63" ht="13.5"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</row>
    <row r="420" spans="5:63" ht="13.5"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</row>
    <row r="421" spans="5:63" ht="13.5"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</row>
    <row r="422" spans="5:63" ht="13.5"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</row>
    <row r="423" spans="5:63" ht="13.5"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</row>
    <row r="424" spans="5:63" ht="13.5"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</row>
    <row r="425" spans="5:63" ht="13.5"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</row>
    <row r="426" spans="5:63" ht="13.5"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</row>
    <row r="427" spans="5:63" ht="13.5"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</row>
    <row r="428" spans="5:63" ht="13.5"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</row>
    <row r="429" spans="5:63" ht="13.5"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</row>
    <row r="430" spans="5:63" ht="13.5"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</row>
    <row r="431" spans="5:63" ht="13.5"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</row>
    <row r="432" spans="5:63" ht="13.5"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</row>
    <row r="433" spans="5:63" ht="13.5"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</row>
    <row r="434" spans="5:63" ht="13.5"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</row>
    <row r="435" spans="5:63" ht="13.5"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</row>
    <row r="436" spans="5:63" ht="13.5"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</row>
    <row r="437" spans="5:63" ht="13.5"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</row>
    <row r="438" spans="5:63" ht="13.5"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</row>
    <row r="439" spans="5:63" ht="13.5"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</row>
    <row r="440" spans="5:63" ht="13.5"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</row>
    <row r="441" spans="5:63" ht="13.5"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</row>
    <row r="442" spans="5:63" ht="13.5"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</row>
    <row r="443" spans="5:63" ht="13.5"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</row>
    <row r="444" spans="5:63" ht="13.5"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</row>
    <row r="445" spans="5:63" ht="13.5"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</row>
    <row r="446" spans="5:63" ht="13.5"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</row>
    <row r="447" spans="5:63" ht="13.5"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</row>
    <row r="448" spans="5:63" ht="13.5"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</row>
    <row r="449" spans="5:63" ht="13.5"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</row>
    <row r="450" spans="5:63" ht="13.5"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</row>
    <row r="451" spans="5:63" ht="13.5"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</row>
    <row r="452" spans="5:63" ht="13.5"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</row>
    <row r="453" spans="5:63" ht="13.5"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</row>
    <row r="454" spans="5:63" ht="13.5"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</row>
    <row r="455" spans="5:63" ht="13.5"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</row>
    <row r="456" spans="5:63" ht="13.5"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</row>
    <row r="457" spans="5:63" ht="13.5"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</row>
    <row r="458" spans="5:63" ht="13.5"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</row>
    <row r="459" spans="5:63" ht="13.5"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</row>
    <row r="460" spans="5:63" ht="13.5"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</row>
    <row r="461" spans="5:63" ht="13.5"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</row>
    <row r="462" spans="5:63" ht="13.5"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</row>
    <row r="463" spans="5:63" ht="13.5"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</row>
    <row r="464" spans="5:63" ht="13.5"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</row>
    <row r="465" spans="5:63" ht="13.5"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</row>
    <row r="466" spans="5:63" ht="13.5"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</row>
    <row r="467" spans="5:63" ht="13.5"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</row>
    <row r="468" spans="5:63" ht="13.5"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</row>
    <row r="469" spans="5:63" ht="13.5"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</row>
    <row r="470" spans="5:63" ht="13.5"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</row>
    <row r="471" spans="5:63" ht="13.5"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</row>
    <row r="472" spans="5:63" ht="13.5"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</row>
    <row r="473" spans="5:63" ht="13.5"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</row>
    <row r="474" spans="5:63" ht="13.5"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</row>
    <row r="475" spans="5:63" ht="13.5"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</row>
    <row r="476" spans="5:63" ht="13.5"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</row>
    <row r="477" spans="5:63" ht="13.5"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</row>
    <row r="478" spans="5:63" ht="13.5"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</row>
    <row r="479" spans="5:63" ht="13.5"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</row>
    <row r="480" spans="5:63" ht="13.5"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</row>
    <row r="481" spans="5:63" ht="13.5"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</row>
    <row r="482" spans="5:63" ht="13.5"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</row>
    <row r="483" spans="5:63" ht="13.5"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</row>
    <row r="484" spans="5:63" ht="13.5"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</row>
    <row r="485" spans="5:63" ht="13.5"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</row>
    <row r="486" spans="5:63" ht="13.5"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</row>
    <row r="487" spans="5:63" ht="13.5"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</row>
    <row r="488" spans="5:63" ht="13.5"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</row>
    <row r="489" spans="5:63" ht="13.5"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</row>
    <row r="490" spans="5:63" ht="13.5"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</row>
    <row r="491" spans="5:63" ht="13.5"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</row>
    <row r="492" spans="5:63" ht="13.5"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</row>
    <row r="493" spans="5:63" ht="13.5"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</row>
    <row r="494" spans="5:63" ht="13.5"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</row>
    <row r="495" spans="5:63" ht="13.5"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</row>
    <row r="496" spans="5:63" ht="13.5"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</row>
    <row r="497" spans="5:63" ht="13.5"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</row>
    <row r="498" spans="5:63" ht="13.5"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</row>
    <row r="499" spans="5:63" ht="13.5"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</row>
    <row r="500" spans="5:63" ht="13.5"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</row>
    <row r="501" spans="5:63" ht="13.5"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</row>
    <row r="502" spans="5:63" ht="13.5"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</row>
    <row r="503" spans="5:63" ht="13.5"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</row>
    <row r="504" spans="5:63" ht="13.5"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</row>
    <row r="505" spans="5:63" ht="13.5"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</row>
    <row r="506" spans="5:63" ht="13.5"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</row>
    <row r="507" spans="5:63" ht="13.5"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</row>
    <row r="508" spans="5:63" ht="13.5"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</row>
    <row r="509" spans="5:63" ht="13.5"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</row>
    <row r="510" spans="5:63" ht="13.5"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</row>
    <row r="511" spans="5:63" ht="13.5"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</row>
    <row r="512" spans="5:63" ht="13.5"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</row>
    <row r="513" spans="5:63" ht="13.5"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</row>
    <row r="514" spans="5:63" ht="13.5"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</row>
    <row r="515" spans="5:63" ht="13.5"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</row>
    <row r="516" spans="5:63" ht="13.5"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</row>
    <row r="517" spans="5:63" ht="13.5"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</row>
    <row r="518" spans="5:63" ht="13.5"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</row>
    <row r="519" spans="5:63" ht="13.5"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</row>
    <row r="520" spans="5:63" ht="13.5"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</row>
    <row r="521" spans="5:63" ht="13.5"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</row>
    <row r="522" spans="5:63" ht="13.5"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</row>
    <row r="523" spans="5:63" ht="13.5"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</row>
    <row r="524" spans="5:63" ht="13.5"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</row>
    <row r="525" spans="5:63" ht="13.5"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</row>
    <row r="526" spans="5:63" ht="13.5"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</row>
    <row r="527" spans="5:63" ht="13.5"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</row>
    <row r="528" spans="5:63" ht="13.5"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</row>
    <row r="529" spans="5:63" ht="13.5"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</row>
    <row r="530" spans="5:63" ht="13.5"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  <c r="BH530" s="70"/>
      <c r="BI530" s="70"/>
      <c r="BJ530" s="70"/>
      <c r="BK530" s="70"/>
    </row>
    <row r="531" spans="5:63" ht="13.5"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</row>
    <row r="532" spans="5:63" ht="13.5"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</row>
    <row r="533" spans="5:63" ht="13.5"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</row>
    <row r="534" spans="5:63" ht="13.5"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</row>
    <row r="535" spans="5:63" ht="13.5"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</row>
    <row r="536" spans="5:63" ht="13.5"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</row>
    <row r="537" spans="5:63" ht="13.5"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</row>
    <row r="538" spans="5:63" ht="13.5"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</row>
    <row r="539" spans="5:63" ht="13.5"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</row>
    <row r="540" spans="5:63" ht="13.5"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</row>
    <row r="541" spans="5:63" ht="13.5"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</row>
    <row r="542" spans="5:63" ht="13.5"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</row>
    <row r="543" spans="5:63" ht="13.5"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</row>
    <row r="544" spans="5:63" ht="13.5"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</row>
    <row r="545" spans="5:63" ht="13.5"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</row>
    <row r="546" spans="5:63" ht="13.5"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</row>
    <row r="547" spans="5:63" ht="13.5"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</row>
    <row r="548" spans="5:63" ht="13.5"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</row>
    <row r="549" spans="5:63" ht="13.5"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</row>
    <row r="550" spans="5:63" ht="13.5"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</row>
    <row r="551" spans="5:63" ht="13.5"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</row>
    <row r="552" spans="5:63" ht="13.5"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</row>
    <row r="553" spans="5:63" ht="13.5"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</row>
    <row r="554" spans="5:63" ht="13.5"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</row>
    <row r="555" spans="5:63" ht="13.5"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</row>
    <row r="556" spans="5:63" ht="13.5"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</row>
    <row r="557" spans="5:63" ht="13.5"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</row>
    <row r="558" spans="5:63" ht="13.5"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</row>
    <row r="559" spans="5:63" ht="13.5"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</row>
    <row r="560" spans="5:63" ht="13.5"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</row>
    <row r="561" spans="5:63" ht="13.5"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</row>
    <row r="562" spans="5:63" ht="13.5"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</row>
    <row r="563" spans="5:63" ht="13.5"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</row>
    <row r="564" spans="5:63" ht="13.5"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</row>
    <row r="565" spans="5:63" ht="13.5"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</row>
    <row r="566" spans="5:63" ht="13.5"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</row>
    <row r="567" spans="5:63" ht="13.5"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</row>
    <row r="568" spans="5:63" ht="13.5"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</row>
    <row r="569" spans="5:63" ht="13.5"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</row>
    <row r="570" spans="5:63" ht="13.5"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</row>
    <row r="571" spans="5:63" ht="13.5"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</row>
    <row r="572" spans="5:63" ht="13.5"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</row>
    <row r="573" spans="5:63" ht="13.5"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</row>
    <row r="574" spans="5:63" ht="13.5"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</row>
    <row r="575" spans="5:63" ht="13.5"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</row>
    <row r="576" spans="5:63" ht="13.5"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</row>
    <row r="577" spans="5:63" ht="13.5"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</row>
    <row r="578" spans="5:63" ht="13.5"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</row>
    <row r="579" spans="5:63" ht="13.5"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</row>
    <row r="580" spans="5:63" ht="13.5"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</row>
    <row r="581" spans="5:63" ht="13.5"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</row>
    <row r="582" spans="5:63" ht="13.5"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</row>
    <row r="583" spans="5:63" ht="13.5"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</row>
    <row r="584" spans="5:63" ht="13.5"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</row>
    <row r="585" spans="5:63" ht="13.5"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</row>
    <row r="586" spans="5:63" ht="13.5"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</row>
    <row r="587" spans="5:63" ht="13.5"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</row>
    <row r="588" spans="5:63" ht="13.5"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</row>
    <row r="589" spans="5:63" ht="13.5"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</row>
    <row r="590" spans="5:63" ht="13.5"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</row>
    <row r="591" spans="5:63" ht="13.5"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</row>
    <row r="592" spans="5:63" ht="13.5"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</row>
    <row r="593" spans="5:63" ht="13.5"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</row>
    <row r="594" spans="5:63" ht="13.5"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</row>
    <row r="595" spans="5:63" ht="13.5"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</row>
    <row r="596" spans="5:63" ht="13.5"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</row>
    <row r="597" spans="5:63" ht="13.5"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</row>
    <row r="598" spans="5:63" ht="13.5"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</row>
    <row r="599" spans="5:63" ht="13.5"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</row>
    <row r="600" spans="5:63" ht="13.5"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</row>
    <row r="601" spans="5:63" ht="13.5"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</row>
    <row r="602" spans="5:63" ht="13.5"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</row>
    <row r="603" spans="5:63" ht="13.5"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</row>
    <row r="604" spans="5:63" ht="13.5"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</row>
    <row r="605" spans="5:63" ht="13.5"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</row>
    <row r="606" spans="5:63" ht="13.5"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</row>
    <row r="607" spans="5:63" ht="13.5"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</row>
    <row r="608" spans="5:63" ht="13.5"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</row>
    <row r="609" spans="5:63" ht="13.5"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</row>
    <row r="610" spans="5:63" ht="13.5"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</row>
    <row r="611" spans="5:63" ht="13.5"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</row>
    <row r="612" spans="5:63" ht="13.5"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</row>
    <row r="613" spans="5:63" ht="13.5"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</row>
    <row r="614" spans="5:63" ht="13.5"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</row>
    <row r="615" spans="5:63" ht="13.5"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</row>
    <row r="616" spans="5:63" ht="13.5"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</row>
    <row r="617" spans="5:63" ht="13.5"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</row>
    <row r="618" spans="5:63" ht="13.5"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</row>
    <row r="619" spans="5:63" ht="13.5"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</row>
    <row r="620" spans="5:63" ht="13.5"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</row>
    <row r="621" spans="5:63" ht="13.5"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</row>
    <row r="622" spans="5:63" ht="13.5"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</row>
    <row r="623" spans="5:63" ht="13.5"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</row>
    <row r="624" spans="5:63" ht="13.5"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</row>
    <row r="625" spans="5:63" ht="13.5"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</row>
    <row r="626" spans="5:63" ht="13.5"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</row>
    <row r="627" spans="5:63" ht="13.5"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</row>
    <row r="628" spans="5:63" ht="13.5"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</row>
    <row r="629" spans="5:63" ht="13.5"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</row>
    <row r="630" spans="5:63" ht="13.5"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</row>
    <row r="631" spans="5:63" ht="13.5"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</row>
    <row r="632" spans="5:63" ht="13.5"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</row>
    <row r="633" spans="5:63" ht="13.5"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</row>
    <row r="634" spans="5:63" ht="13.5"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</row>
    <row r="635" spans="5:63" ht="13.5"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</row>
    <row r="636" spans="5:63" ht="13.5"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</row>
    <row r="637" spans="5:63" ht="13.5"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</row>
    <row r="638" spans="5:63" ht="13.5"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</row>
    <row r="639" spans="5:63" ht="13.5"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</row>
    <row r="640" spans="5:63" ht="13.5"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</row>
    <row r="641" spans="5:63" ht="13.5"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</row>
    <row r="642" spans="5:63" ht="13.5"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</row>
    <row r="643" spans="5:63" ht="13.5"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</row>
    <row r="644" spans="5:63" ht="13.5"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</row>
    <row r="645" spans="5:63" ht="13.5"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</row>
    <row r="646" spans="5:63" ht="13.5"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</row>
    <row r="647" spans="5:63" ht="13.5"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</row>
    <row r="648" spans="5:63" ht="13.5"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</row>
    <row r="649" spans="5:63" ht="13.5"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</row>
    <row r="650" spans="5:63" ht="13.5"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</row>
    <row r="651" spans="5:63" ht="13.5"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</row>
  </sheetData>
  <mergeCells count="129">
    <mergeCell ref="AY39:AZ39"/>
    <mergeCell ref="AY40:AZ40"/>
    <mergeCell ref="AY41:AZ41"/>
    <mergeCell ref="AY42:AZ42"/>
    <mergeCell ref="AA35:AB37"/>
    <mergeCell ref="AY43:AZ43"/>
    <mergeCell ref="AT32:AZ32"/>
    <mergeCell ref="AA42:AB42"/>
    <mergeCell ref="AC42:AE42"/>
    <mergeCell ref="AY34:AZ34"/>
    <mergeCell ref="AC33:AD33"/>
    <mergeCell ref="V33:AB33"/>
    <mergeCell ref="AG35:AK35"/>
    <mergeCell ref="AY38:AZ38"/>
    <mergeCell ref="AA41:AB41"/>
    <mergeCell ref="AA40:AB40"/>
    <mergeCell ref="AB34:AK34"/>
    <mergeCell ref="AM35:AT37"/>
    <mergeCell ref="AC41:AE41"/>
    <mergeCell ref="AO38:AS38"/>
    <mergeCell ref="AC35:AE37"/>
    <mergeCell ref="AF36:AL37"/>
    <mergeCell ref="AC38:AE38"/>
    <mergeCell ref="AH38:AK38"/>
    <mergeCell ref="AK33:AL33"/>
    <mergeCell ref="AO42:AS42"/>
    <mergeCell ref="AH39:AK39"/>
    <mergeCell ref="AH41:AK41"/>
    <mergeCell ref="AH42:AK42"/>
    <mergeCell ref="AO41:AS41"/>
    <mergeCell ref="AO40:AS40"/>
    <mergeCell ref="AH40:AK40"/>
    <mergeCell ref="Z23:AB23"/>
    <mergeCell ref="AL23:AN23"/>
    <mergeCell ref="AC40:AE40"/>
    <mergeCell ref="AE33:AJ33"/>
    <mergeCell ref="AM33:AR33"/>
    <mergeCell ref="AQ34:AX34"/>
    <mergeCell ref="P31:AH31"/>
    <mergeCell ref="Y24:AF24"/>
    <mergeCell ref="S25:U25"/>
    <mergeCell ref="P27:AV29"/>
    <mergeCell ref="AH19:AK19"/>
    <mergeCell ref="AH20:AK21"/>
    <mergeCell ref="AA20:AB20"/>
    <mergeCell ref="AN19:AV19"/>
    <mergeCell ref="AM20:AX21"/>
    <mergeCell ref="E9:K9"/>
    <mergeCell ref="Z9:AJ9"/>
    <mergeCell ref="K10:M10"/>
    <mergeCell ref="N10:O10"/>
    <mergeCell ref="T10:U10"/>
    <mergeCell ref="L9:M9"/>
    <mergeCell ref="R9:S9"/>
    <mergeCell ref="X9:Y9"/>
    <mergeCell ref="O9:P9"/>
    <mergeCell ref="U9:V9"/>
    <mergeCell ref="E38:K38"/>
    <mergeCell ref="N35:X35"/>
    <mergeCell ref="F31:M31"/>
    <mergeCell ref="E10:I10"/>
    <mergeCell ref="J11:N11"/>
    <mergeCell ref="P22:AL22"/>
    <mergeCell ref="R16:AL16"/>
    <mergeCell ref="Y11:AC11"/>
    <mergeCell ref="T11:X11"/>
    <mergeCell ref="AF19:AG21"/>
    <mergeCell ref="E39:K39"/>
    <mergeCell ref="AA39:AB39"/>
    <mergeCell ref="AC39:AE39"/>
    <mergeCell ref="AO39:AS39"/>
    <mergeCell ref="P39:Y39"/>
    <mergeCell ref="E43:J43"/>
    <mergeCell ref="E44:K45"/>
    <mergeCell ref="E41:K41"/>
    <mergeCell ref="L44:N44"/>
    <mergeCell ref="L45:N45"/>
    <mergeCell ref="E42:K42"/>
    <mergeCell ref="L42:N42"/>
    <mergeCell ref="L41:N41"/>
    <mergeCell ref="L36:N37"/>
    <mergeCell ref="P42:Y42"/>
    <mergeCell ref="P40:Y40"/>
    <mergeCell ref="P41:Y41"/>
    <mergeCell ref="P36:X36"/>
    <mergeCell ref="P37:X37"/>
    <mergeCell ref="L39:N39"/>
    <mergeCell ref="L38:N38"/>
    <mergeCell ref="P38:Y38"/>
    <mergeCell ref="Q10:R10"/>
    <mergeCell ref="W10:X10"/>
    <mergeCell ref="AA10:AF10"/>
    <mergeCell ref="L40:N40"/>
    <mergeCell ref="AA38:AB38"/>
    <mergeCell ref="F28:M28"/>
    <mergeCell ref="F29:M29"/>
    <mergeCell ref="G34:V34"/>
    <mergeCell ref="E35:K37"/>
    <mergeCell ref="L32:M32"/>
    <mergeCell ref="F27:M27"/>
    <mergeCell ref="F22:M22"/>
    <mergeCell ref="F23:M23"/>
    <mergeCell ref="AH4:AL4"/>
    <mergeCell ref="O11:S11"/>
    <mergeCell ref="F24:M24"/>
    <mergeCell ref="E11:I11"/>
    <mergeCell ref="F25:M25"/>
    <mergeCell ref="X25:Y25"/>
    <mergeCell ref="AB25:AC25"/>
    <mergeCell ref="AQ4:AX4"/>
    <mergeCell ref="AV11:AZ11"/>
    <mergeCell ref="AO11:AS11"/>
    <mergeCell ref="AF5:AG7"/>
    <mergeCell ref="AT5:AU7"/>
    <mergeCell ref="AM5:AN7"/>
    <mergeCell ref="AI11:AM11"/>
    <mergeCell ref="AD11:AH11"/>
    <mergeCell ref="AG10:AH10"/>
    <mergeCell ref="AH5:AL7"/>
    <mergeCell ref="M46:AY48"/>
    <mergeCell ref="AU33:AZ33"/>
    <mergeCell ref="AS33:AT33"/>
    <mergeCell ref="AA43:AB43"/>
    <mergeCell ref="AC43:AE43"/>
    <mergeCell ref="AG43:AK43"/>
    <mergeCell ref="AO43:AS43"/>
    <mergeCell ref="AU35:AZ37"/>
    <mergeCell ref="F33:M33"/>
    <mergeCell ref="E40:K40"/>
  </mergeCells>
  <dataValidations count="7">
    <dataValidation type="list" allowBlank="1" showInputMessage="1" showErrorMessage="1" sqref="R44">
      <formula1>"1,2"</formula1>
    </dataValidation>
    <dataValidation type="list" allowBlank="1" showInputMessage="1" showErrorMessage="1" sqref="AT32:AZ32">
      <formula1>$BK$25:$BK$31</formula1>
    </dataValidation>
    <dataValidation allowBlank="1" showInputMessage="1" showErrorMessage="1" imeMode="fullAlpha" sqref="AU38:AU43"/>
    <dataValidation allowBlank="1" showInputMessage="1" showErrorMessage="1" imeMode="fullKatakana" sqref="AW38:AW43"/>
    <dataValidation allowBlank="1" showInputMessage="1" showErrorMessage="1" imeMode="halfAlpha" sqref="AY38:AZ43"/>
    <dataValidation type="list" allowBlank="1" showInputMessage="1" showErrorMessage="1" sqref="AA43:AB43">
      <formula1>$BL$36:$BL$44</formula1>
    </dataValidation>
    <dataValidation type="list" allowBlank="1" showInputMessage="1" showErrorMessage="1" sqref="AA38:AB42">
      <formula1>$BL$36:$BL$45</formula1>
    </dataValidation>
  </dataValidations>
  <printOptions/>
  <pageMargins left="0.6692913385826772" right="0.2755905511811024" top="0.3937007874015748" bottom="0.2755905511811024" header="0" footer="0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kawaai masahiro</dc:creator>
  <cp:keywords/>
  <dc:description/>
  <cp:lastModifiedBy>日進市教育委員会</cp:lastModifiedBy>
  <cp:lastPrinted>2011-06-16T04:48:02Z</cp:lastPrinted>
  <dcterms:created xsi:type="dcterms:W3CDTF">2001-09-13T08:45:05Z</dcterms:created>
  <dcterms:modified xsi:type="dcterms:W3CDTF">2011-06-16T04:48:13Z</dcterms:modified>
  <cp:category/>
  <cp:version/>
  <cp:contentType/>
  <cp:contentStatus/>
</cp:coreProperties>
</file>