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10" windowWidth="12120" windowHeight="7920" activeTab="0"/>
  </bookViews>
  <sheets>
    <sheet name="入力" sheetId="1" r:id="rId1"/>
    <sheet name="印刷" sheetId="2" r:id="rId2"/>
  </sheets>
  <definedNames>
    <definedName name="_xlnm.Print_Area" localSheetId="1">'印刷'!$B$1:$AP$19</definedName>
  </definedNames>
  <calcPr fullCalcOnLoad="1"/>
</workbook>
</file>

<file path=xl/sharedStrings.xml><?xml version="1.0" encoding="utf-8"?>
<sst xmlns="http://schemas.openxmlformats.org/spreadsheetml/2006/main" count="124" uniqueCount="51">
  <si>
    <t>学校名</t>
  </si>
  <si>
    <t>校長名</t>
  </si>
  <si>
    <t>時給</t>
  </si>
  <si>
    <t>交通費</t>
  </si>
  <si>
    <t>日</t>
  </si>
  <si>
    <t>曜</t>
  </si>
  <si>
    <t>制作年</t>
  </si>
  <si>
    <t>制作月</t>
  </si>
  <si>
    <t>制作日</t>
  </si>
  <si>
    <t>印刷シートへ移動</t>
  </si>
  <si>
    <t>白抜き部分を入力後</t>
  </si>
  <si>
    <t>勤務した月</t>
  </si>
  <si>
    <t>小学校指導補助講師名</t>
  </si>
  <si>
    <t>時間</t>
  </si>
  <si>
    <t>勤務時間</t>
  </si>
  <si>
    <t>日</t>
  </si>
  <si>
    <t>印</t>
  </si>
  <si>
    <t>出勤印</t>
  </si>
  <si>
    <t>平成</t>
  </si>
  <si>
    <t>年</t>
  </si>
  <si>
    <t>月</t>
  </si>
  <si>
    <t>大  野  町  立</t>
  </si>
  <si>
    <t>月分</t>
  </si>
  <si>
    <t>(</t>
  </si>
  <si>
    <t>)</t>
  </si>
  <si>
    <t>時給額</t>
  </si>
  <si>
    <t>)</t>
  </si>
  <si>
    <t>)</t>
  </si>
  <si>
    <t>(</t>
  </si>
  <si>
    <t>(</t>
  </si>
  <si>
    <t>円</t>
  </si>
  <si>
    <t>×</t>
  </si>
  <si>
    <t>勤務時数</t>
  </si>
  <si>
    <t>＝</t>
  </si>
  <si>
    <t>源泉徴収税額</t>
  </si>
  <si>
    <t>差し引き支給額</t>
  </si>
  <si>
    <t>支　給　額</t>
  </si>
  <si>
    <t>校長</t>
  </si>
  <si>
    <t>教頭</t>
  </si>
  <si>
    <t>事務</t>
  </si>
  <si>
    <t>教育長</t>
  </si>
  <si>
    <t>課長</t>
  </si>
  <si>
    <t>31日は注意</t>
  </si>
  <si>
    <t>保存後、印刷シートで削除してから印刷</t>
  </si>
  <si>
    <t>　　　　　網掛けは入力の必要なし</t>
  </si>
  <si>
    <t>↑時間数の演算</t>
  </si>
  <si>
    <t>祝日は印刷シートで入力</t>
  </si>
  <si>
    <t>教育次長</t>
  </si>
  <si>
    <t>係長</t>
  </si>
  <si>
    <t>講師</t>
  </si>
  <si>
    <t>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</si>
</sst>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#,##0&quot;円&quot;"/>
    <numFmt numFmtId="178" formatCode="[$-411]ggge&quot;年&quot;m&quot;月&quot;&quot;分&quot;"/>
    <numFmt numFmtId="179" formatCode="#,##0_ "/>
    <numFmt numFmtId="180" formatCode="[&lt;=999]000;[&lt;=9999]000\-00;000\-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6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bgColor indexed="9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2" fillId="35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179" fontId="0" fillId="34" borderId="10" xfId="0" applyNumberFormat="1" applyFill="1" applyBorder="1" applyAlignment="1">
      <alignment/>
    </xf>
    <xf numFmtId="0" fontId="0" fillId="33" borderId="0" xfId="0" applyFill="1" applyAlignment="1">
      <alignment horizontal="right" shrinkToFi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77" fontId="11" fillId="0" borderId="0" xfId="49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77" fontId="11" fillId="0" borderId="0" xfId="49" applyNumberFormat="1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177" fontId="11" fillId="0" borderId="0" xfId="49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9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36" borderId="10" xfId="0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36" borderId="10" xfId="0" applyFill="1" applyBorder="1" applyAlignment="1">
      <alignment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 textRotation="255"/>
    </xf>
    <xf numFmtId="0" fontId="0" fillId="0" borderId="16" xfId="0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17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2" fillId="0" borderId="3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40" xfId="0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2" fillId="0" borderId="41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center" vertical="center" textRotation="255"/>
    </xf>
    <xf numFmtId="0" fontId="17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8" xfId="0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12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23" xfId="0" applyBorder="1" applyAlignment="1">
      <alignment/>
    </xf>
    <xf numFmtId="0" fontId="0" fillId="0" borderId="45" xfId="0" applyBorder="1" applyAlignment="1">
      <alignment/>
    </xf>
    <xf numFmtId="0" fontId="12" fillId="0" borderId="4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 textRotation="255"/>
    </xf>
    <xf numFmtId="0" fontId="12" fillId="0" borderId="47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5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5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79" fontId="17" fillId="0" borderId="16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77" fontId="11" fillId="0" borderId="0" xfId="49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78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9" fontId="12" fillId="0" borderId="16" xfId="0" applyNumberFormat="1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14</xdr:col>
      <xdr:colOff>295275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228725" y="137160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3"/>
  <sheetViews>
    <sheetView tabSelected="1" zoomScalePageLayoutView="0" workbookViewId="0" topLeftCell="A1">
      <selection activeCell="J12" sqref="J12"/>
    </sheetView>
  </sheetViews>
  <sheetFormatPr defaultColWidth="9.00390625" defaultRowHeight="13.5"/>
  <cols>
    <col min="1" max="1" width="5.00390625" style="1" customWidth="1"/>
    <col min="2" max="2" width="17.125" style="1" customWidth="1"/>
    <col min="3" max="3" width="12.125" style="1" customWidth="1"/>
    <col min="4" max="4" width="6.00390625" style="1" customWidth="1"/>
    <col min="5" max="5" width="3.50390625" style="1" customWidth="1"/>
    <col min="6" max="6" width="6.00390625" style="1" bestFit="1" customWidth="1"/>
    <col min="7" max="7" width="4.00390625" style="1" customWidth="1"/>
    <col min="8" max="8" width="2.625" style="1" customWidth="1"/>
    <col min="9" max="9" width="3.875" style="1" customWidth="1"/>
    <col min="10" max="10" width="9.00390625" style="1" bestFit="1" customWidth="1"/>
    <col min="11" max="11" width="5.25390625" style="1" customWidth="1"/>
    <col min="12" max="12" width="3.875" style="1" customWidth="1"/>
    <col min="13" max="13" width="3.25390625" style="1" customWidth="1"/>
    <col min="14" max="14" width="6.00390625" style="1" bestFit="1" customWidth="1"/>
    <col min="15" max="15" width="4.25390625" style="1" customWidth="1"/>
    <col min="16" max="16" width="2.25390625" style="1" customWidth="1"/>
    <col min="17" max="17" width="3.375" style="1" customWidth="1"/>
    <col min="18" max="18" width="9.00390625" style="1" bestFit="1" customWidth="1"/>
    <col min="19" max="19" width="5.25390625" style="1" customWidth="1"/>
    <col min="20" max="16384" width="9.00390625" style="1" customWidth="1"/>
  </cols>
  <sheetData>
    <row r="1" spans="2:19" ht="13.5">
      <c r="B1" s="9" t="s">
        <v>10</v>
      </c>
      <c r="H1" s="2">
        <f>C8</f>
        <v>0</v>
      </c>
      <c r="M1" s="38"/>
      <c r="N1" s="38"/>
      <c r="O1" s="38"/>
      <c r="P1" s="39"/>
      <c r="Q1" s="38"/>
      <c r="R1" s="38"/>
      <c r="S1" s="38"/>
    </row>
    <row r="2" spans="2:13" ht="13.5">
      <c r="B2" s="9" t="s">
        <v>9</v>
      </c>
      <c r="M2" s="38"/>
    </row>
    <row r="3" ht="11.25" customHeight="1">
      <c r="M3" s="38"/>
    </row>
    <row r="4" spans="5:13" ht="13.5">
      <c r="E4" s="3" t="s">
        <v>4</v>
      </c>
      <c r="F4" s="3" t="s">
        <v>5</v>
      </c>
      <c r="G4" s="4"/>
      <c r="H4" s="5"/>
      <c r="I4" s="3" t="s">
        <v>4</v>
      </c>
      <c r="J4" s="3" t="s">
        <v>5</v>
      </c>
      <c r="K4" s="4"/>
      <c r="M4" s="40"/>
    </row>
    <row r="5" spans="2:13" ht="13.5">
      <c r="B5" s="6" t="s">
        <v>0</v>
      </c>
      <c r="C5" s="8"/>
      <c r="E5" s="7">
        <v>1</v>
      </c>
      <c r="F5" s="3" t="str">
        <f>'印刷'!E6</f>
        <v>日</v>
      </c>
      <c r="G5" s="8"/>
      <c r="I5" s="7">
        <v>17</v>
      </c>
      <c r="J5" s="3" t="str">
        <f>'印刷'!AC9</f>
        <v>火</v>
      </c>
      <c r="K5" s="8"/>
      <c r="M5" s="38"/>
    </row>
    <row r="6" spans="2:13" ht="13.5">
      <c r="B6" s="6" t="s">
        <v>1</v>
      </c>
      <c r="C6" s="68"/>
      <c r="E6" s="7">
        <v>2</v>
      </c>
      <c r="F6" s="3" t="str">
        <f>'印刷'!I6</f>
        <v>月</v>
      </c>
      <c r="G6" s="8"/>
      <c r="I6" s="7">
        <v>18</v>
      </c>
      <c r="J6" s="3" t="str">
        <f>'印刷'!AG9</f>
        <v>水</v>
      </c>
      <c r="K6" s="8"/>
      <c r="M6" s="38"/>
    </row>
    <row r="7" spans="2:13" ht="13.5">
      <c r="B7" s="6"/>
      <c r="E7" s="7">
        <v>3</v>
      </c>
      <c r="F7" s="3" t="str">
        <f>'印刷'!M6</f>
        <v>火</v>
      </c>
      <c r="G7" s="8"/>
      <c r="I7" s="7">
        <v>19</v>
      </c>
      <c r="J7" s="3" t="str">
        <f>'印刷'!AK9</f>
        <v>木</v>
      </c>
      <c r="K7" s="8"/>
      <c r="M7" s="38"/>
    </row>
    <row r="8" spans="2:13" ht="13.5">
      <c r="B8" s="19" t="s">
        <v>12</v>
      </c>
      <c r="C8" s="8"/>
      <c r="E8" s="7">
        <v>4</v>
      </c>
      <c r="F8" s="3" t="str">
        <f>'印刷'!Q6</f>
        <v>水</v>
      </c>
      <c r="G8" s="8"/>
      <c r="I8" s="7">
        <v>20</v>
      </c>
      <c r="J8" s="3" t="str">
        <f>'印刷'!AO9</f>
        <v>金</v>
      </c>
      <c r="K8" s="8"/>
      <c r="M8" s="38"/>
    </row>
    <row r="9" spans="2:13" ht="13.5">
      <c r="B9" s="6" t="s">
        <v>2</v>
      </c>
      <c r="C9" s="18">
        <v>1000</v>
      </c>
      <c r="E9" s="7">
        <v>5</v>
      </c>
      <c r="F9" s="3" t="str">
        <f>'印刷'!U6</f>
        <v>木</v>
      </c>
      <c r="G9" s="8"/>
      <c r="I9" s="7">
        <v>21</v>
      </c>
      <c r="J9" s="3" t="str">
        <f>'印刷'!E12</f>
        <v>土</v>
      </c>
      <c r="K9" s="8"/>
      <c r="M9" s="38"/>
    </row>
    <row r="10" spans="2:13" ht="13.5">
      <c r="B10" s="6" t="s">
        <v>3</v>
      </c>
      <c r="C10" s="68"/>
      <c r="E10" s="7">
        <v>6</v>
      </c>
      <c r="F10" s="3" t="str">
        <f>'印刷'!Y6</f>
        <v>金</v>
      </c>
      <c r="G10" s="8"/>
      <c r="I10" s="7">
        <v>22</v>
      </c>
      <c r="J10" s="3" t="str">
        <f>'印刷'!I12</f>
        <v>日</v>
      </c>
      <c r="K10" s="8"/>
      <c r="M10" s="38"/>
    </row>
    <row r="11" spans="2:13" ht="13.5">
      <c r="B11" s="6"/>
      <c r="E11" s="7">
        <v>7</v>
      </c>
      <c r="F11" s="3" t="str">
        <f>'印刷'!AC6</f>
        <v>土</v>
      </c>
      <c r="G11" s="8"/>
      <c r="I11" s="7">
        <v>23</v>
      </c>
      <c r="J11" s="3" t="str">
        <f>'印刷'!M12</f>
        <v>月</v>
      </c>
      <c r="K11" s="8"/>
      <c r="M11" s="38"/>
    </row>
    <row r="12" spans="2:13" ht="13.5">
      <c r="B12" s="68" t="s">
        <v>44</v>
      </c>
      <c r="C12" s="70"/>
      <c r="E12" s="7">
        <v>8</v>
      </c>
      <c r="F12" s="3" t="str">
        <f>'印刷'!AG6</f>
        <v>日</v>
      </c>
      <c r="G12" s="8"/>
      <c r="I12" s="7">
        <v>24</v>
      </c>
      <c r="J12" s="3" t="str">
        <f>'印刷'!Q12</f>
        <v>火</v>
      </c>
      <c r="K12" s="8"/>
      <c r="M12" s="38"/>
    </row>
    <row r="13" spans="5:13" ht="13.5">
      <c r="E13" s="7">
        <v>9</v>
      </c>
      <c r="F13" s="3" t="str">
        <f>'印刷'!AK6</f>
        <v>月</v>
      </c>
      <c r="G13" s="8"/>
      <c r="I13" s="7">
        <v>25</v>
      </c>
      <c r="J13" s="3" t="str">
        <f>'印刷'!U12</f>
        <v>水</v>
      </c>
      <c r="K13" s="8"/>
      <c r="M13" s="38"/>
    </row>
    <row r="14" spans="5:13" ht="13.5">
      <c r="E14" s="7">
        <v>10</v>
      </c>
      <c r="F14" s="3" t="str">
        <f>'印刷'!AO6</f>
        <v>火</v>
      </c>
      <c r="G14" s="8"/>
      <c r="I14" s="7">
        <v>26</v>
      </c>
      <c r="J14" s="3" t="str">
        <f>'印刷'!Y12</f>
        <v>木</v>
      </c>
      <c r="K14" s="8"/>
      <c r="M14" s="38"/>
    </row>
    <row r="15" spans="5:13" ht="13.5">
      <c r="E15" s="7">
        <v>11</v>
      </c>
      <c r="F15" s="3" t="str">
        <f>'印刷'!E9</f>
        <v>水</v>
      </c>
      <c r="G15" s="8"/>
      <c r="I15" s="7">
        <v>27</v>
      </c>
      <c r="J15" s="3" t="str">
        <f>'印刷'!AC12</f>
        <v>金</v>
      </c>
      <c r="K15" s="8"/>
      <c r="M15" s="38"/>
    </row>
    <row r="16" spans="2:13" ht="13.5">
      <c r="B16" s="5" t="s">
        <v>6</v>
      </c>
      <c r="C16" s="8">
        <v>27</v>
      </c>
      <c r="E16" s="7">
        <v>12</v>
      </c>
      <c r="F16" s="3" t="str">
        <f>'印刷'!I9</f>
        <v>木</v>
      </c>
      <c r="G16" s="8"/>
      <c r="I16" s="7">
        <v>28</v>
      </c>
      <c r="J16" s="3" t="str">
        <f>'印刷'!AG12</f>
        <v>土</v>
      </c>
      <c r="K16" s="8"/>
      <c r="M16" s="38"/>
    </row>
    <row r="17" spans="2:13" ht="13.5">
      <c r="B17" s="5" t="s">
        <v>7</v>
      </c>
      <c r="C17" s="8">
        <v>3</v>
      </c>
      <c r="E17" s="7">
        <v>13</v>
      </c>
      <c r="F17" s="3" t="str">
        <f>'印刷'!M9</f>
        <v>金</v>
      </c>
      <c r="G17" s="8"/>
      <c r="I17" s="7">
        <v>29</v>
      </c>
      <c r="J17" s="3" t="str">
        <f>'印刷'!AK12</f>
        <v>日</v>
      </c>
      <c r="K17" s="8"/>
      <c r="M17" s="38"/>
    </row>
    <row r="18" spans="2:13" ht="13.5">
      <c r="B18" s="5" t="s">
        <v>8</v>
      </c>
      <c r="C18" s="68"/>
      <c r="E18" s="7">
        <v>14</v>
      </c>
      <c r="F18" s="3" t="str">
        <f>'印刷'!Q9</f>
        <v>土</v>
      </c>
      <c r="G18" s="8"/>
      <c r="I18" s="7">
        <v>30</v>
      </c>
      <c r="J18" s="3" t="str">
        <f>'印刷'!AO12</f>
        <v>月</v>
      </c>
      <c r="K18" s="8"/>
      <c r="M18" s="38"/>
    </row>
    <row r="19" spans="5:13" ht="13.5">
      <c r="E19" s="7">
        <v>15</v>
      </c>
      <c r="F19" s="3" t="str">
        <f>'印刷'!U9</f>
        <v>日</v>
      </c>
      <c r="G19" s="8"/>
      <c r="I19" s="7">
        <v>31</v>
      </c>
      <c r="J19" s="3" t="str">
        <f>'印刷'!E15</f>
        <v>土</v>
      </c>
      <c r="K19" s="8"/>
      <c r="M19" s="69" t="s">
        <v>42</v>
      </c>
    </row>
    <row r="20" spans="2:13" ht="14.25" thickBot="1">
      <c r="B20" s="6" t="s">
        <v>11</v>
      </c>
      <c r="C20" s="71">
        <f>C17</f>
        <v>3</v>
      </c>
      <c r="E20" s="7">
        <v>16</v>
      </c>
      <c r="F20" s="3" t="str">
        <f>'印刷'!Y9</f>
        <v>月</v>
      </c>
      <c r="G20" s="8"/>
      <c r="M20" s="69" t="s">
        <v>43</v>
      </c>
    </row>
    <row r="21" spans="10:13" ht="14.25" thickBot="1">
      <c r="J21" s="6" t="s">
        <v>14</v>
      </c>
      <c r="K21" s="16">
        <f>SUM(G5:G20,K5:K19)</f>
        <v>0</v>
      </c>
      <c r="M21" s="69" t="s">
        <v>46</v>
      </c>
    </row>
    <row r="22" ht="13.5">
      <c r="C22" s="10">
        <f>DATE(C16+1988,C17,C18)</f>
        <v>42063</v>
      </c>
    </row>
    <row r="23" ht="13.5">
      <c r="C23" s="10">
        <f>DATE(C16+1988,C20,1)</f>
        <v>42064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3"/>
  <sheetViews>
    <sheetView zoomScale="90" zoomScaleNormal="90" zoomScalePageLayoutView="0" workbookViewId="0" topLeftCell="A10">
      <selection activeCell="O17" sqref="O17:AH17"/>
    </sheetView>
  </sheetViews>
  <sheetFormatPr defaultColWidth="9.00390625" defaultRowHeight="13.5"/>
  <cols>
    <col min="1" max="1" width="6.50390625" style="11" customWidth="1"/>
    <col min="2" max="2" width="5.75390625" style="60" customWidth="1"/>
    <col min="3" max="3" width="3.875" style="11" customWidth="1"/>
    <col min="4" max="4" width="3.875" style="51" customWidth="1"/>
    <col min="5" max="7" width="3.875" style="11" customWidth="1"/>
    <col min="8" max="8" width="3.875" style="51" customWidth="1"/>
    <col min="9" max="11" width="3.875" style="11" customWidth="1"/>
    <col min="12" max="12" width="3.875" style="51" customWidth="1"/>
    <col min="13" max="13" width="3.875" style="56" customWidth="1"/>
    <col min="14" max="14" width="3.875" style="43" customWidth="1"/>
    <col min="15" max="15" width="3.875" style="11" customWidth="1"/>
    <col min="16" max="16" width="3.875" style="51" customWidth="1"/>
    <col min="17" max="17" width="3.875" style="11" customWidth="1"/>
    <col min="18" max="18" width="3.875" style="43" customWidth="1"/>
    <col min="19" max="19" width="3.875" style="11" customWidth="1"/>
    <col min="20" max="20" width="3.875" style="51" customWidth="1"/>
    <col min="21" max="21" width="3.875" style="11" customWidth="1"/>
    <col min="22" max="22" width="3.875" style="43" customWidth="1"/>
    <col min="23" max="23" width="3.875" style="11" customWidth="1"/>
    <col min="24" max="24" width="3.875" style="51" customWidth="1"/>
    <col min="25" max="25" width="3.875" style="56" customWidth="1"/>
    <col min="26" max="27" width="3.875" style="11" customWidth="1"/>
    <col min="28" max="28" width="3.875" style="51" customWidth="1"/>
    <col min="29" max="31" width="3.875" style="11" customWidth="1"/>
    <col min="32" max="32" width="3.875" style="51" customWidth="1"/>
    <col min="33" max="33" width="3.875" style="56" customWidth="1"/>
    <col min="34" max="34" width="3.875" style="43" customWidth="1"/>
    <col min="35" max="35" width="3.875" style="11" customWidth="1"/>
    <col min="36" max="36" width="3.875" style="51" customWidth="1"/>
    <col min="37" max="39" width="3.875" style="11" customWidth="1"/>
    <col min="40" max="40" width="3.875" style="51" customWidth="1"/>
    <col min="41" max="41" width="3.875" style="11" customWidth="1"/>
    <col min="42" max="42" width="3.875" style="43" customWidth="1"/>
    <col min="43" max="43" width="12.375" style="11" customWidth="1"/>
    <col min="44" max="59" width="6.25390625" style="11" customWidth="1"/>
    <col min="60" max="16384" width="9.00390625" style="11" customWidth="1"/>
  </cols>
  <sheetData>
    <row r="1" spans="3:52" ht="27" customHeight="1" thickBot="1">
      <c r="C1" s="37" t="s">
        <v>18</v>
      </c>
      <c r="D1" s="36"/>
      <c r="E1" s="145">
        <v>27</v>
      </c>
      <c r="F1" s="145"/>
      <c r="G1" s="37" t="s">
        <v>19</v>
      </c>
      <c r="H1" s="36"/>
      <c r="I1" s="145">
        <f>'入力'!C17</f>
        <v>3</v>
      </c>
      <c r="J1" s="145"/>
      <c r="K1" s="37" t="s">
        <v>20</v>
      </c>
      <c r="L1" s="58"/>
      <c r="W1" s="20"/>
      <c r="X1" s="47"/>
      <c r="Y1" s="20"/>
      <c r="Z1" s="20"/>
      <c r="AA1" s="20"/>
      <c r="AB1" s="47"/>
      <c r="AC1" s="20"/>
      <c r="AD1" s="20"/>
      <c r="AE1" s="20"/>
      <c r="AF1" s="47"/>
      <c r="AG1" s="63"/>
      <c r="AH1" s="64"/>
      <c r="AI1" s="63"/>
      <c r="AJ1" s="47"/>
      <c r="AK1" s="20"/>
      <c r="AL1" s="20"/>
      <c r="AM1" s="20"/>
      <c r="AN1" s="47"/>
      <c r="AO1" s="20"/>
      <c r="AP1" s="41"/>
      <c r="AR1" s="20"/>
      <c r="AS1" s="20"/>
      <c r="AT1" s="20"/>
      <c r="AU1" s="20"/>
      <c r="AV1" s="20"/>
      <c r="AW1" s="20"/>
      <c r="AX1" s="20"/>
      <c r="AY1" s="20"/>
      <c r="AZ1" s="20"/>
    </row>
    <row r="2" spans="3:52" ht="24.75" customHeight="1">
      <c r="C2" s="36"/>
      <c r="D2" s="66"/>
      <c r="E2" s="66" t="s">
        <v>21</v>
      </c>
      <c r="F2" s="67"/>
      <c r="G2" s="67"/>
      <c r="H2" s="67"/>
      <c r="I2" s="67"/>
      <c r="J2" s="62" t="str">
        <f>CONCATENATE('入力'!$C$5,"  学  校")</f>
        <v>  学  校</v>
      </c>
      <c r="K2" s="62"/>
      <c r="L2" s="65"/>
      <c r="M2" s="65"/>
      <c r="N2" s="65"/>
      <c r="O2" s="65"/>
      <c r="P2" s="59"/>
      <c r="V2" s="96" t="s">
        <v>40</v>
      </c>
      <c r="W2" s="97"/>
      <c r="X2" s="97"/>
      <c r="Y2" s="98" t="s">
        <v>47</v>
      </c>
      <c r="Z2" s="99"/>
      <c r="AA2" s="100"/>
      <c r="AB2" s="97" t="s">
        <v>41</v>
      </c>
      <c r="AC2" s="97"/>
      <c r="AD2" s="97"/>
      <c r="AE2" s="97" t="s">
        <v>48</v>
      </c>
      <c r="AF2" s="97"/>
      <c r="AG2" s="97"/>
      <c r="AH2" s="97" t="s">
        <v>37</v>
      </c>
      <c r="AI2" s="97"/>
      <c r="AJ2" s="97"/>
      <c r="AK2" s="97" t="s">
        <v>38</v>
      </c>
      <c r="AL2" s="97"/>
      <c r="AM2" s="97"/>
      <c r="AN2" s="97" t="s">
        <v>39</v>
      </c>
      <c r="AO2" s="97"/>
      <c r="AP2" s="162"/>
      <c r="AR2" s="20"/>
      <c r="AS2" s="20"/>
      <c r="AT2" s="20"/>
      <c r="AU2" s="20"/>
      <c r="AV2" s="20"/>
      <c r="AW2" s="20"/>
      <c r="AX2" s="20"/>
      <c r="AY2" s="20"/>
      <c r="AZ2" s="20"/>
    </row>
    <row r="3" spans="22:52" ht="18.75">
      <c r="V3" s="169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5"/>
      <c r="AR3" s="20"/>
      <c r="AS3" s="20"/>
      <c r="AT3" s="20"/>
      <c r="AU3" s="20"/>
      <c r="AV3" s="20"/>
      <c r="AW3" s="20"/>
      <c r="AX3" s="20"/>
      <c r="AY3" s="20"/>
      <c r="AZ3" s="20"/>
    </row>
    <row r="4" spans="3:52" ht="37.5" customHeight="1" thickBot="1">
      <c r="C4" s="27"/>
      <c r="D4" s="167" t="s">
        <v>49</v>
      </c>
      <c r="E4" s="168"/>
      <c r="F4" s="168"/>
      <c r="G4" s="171"/>
      <c r="H4" s="168"/>
      <c r="I4" s="168"/>
      <c r="J4" s="168"/>
      <c r="K4" s="168"/>
      <c r="L4" s="168"/>
      <c r="M4" s="168"/>
      <c r="N4" s="57"/>
      <c r="O4" s="146" t="s">
        <v>16</v>
      </c>
      <c r="P4" s="146"/>
      <c r="V4" s="170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6"/>
      <c r="AR4" s="20"/>
      <c r="AS4" s="20"/>
      <c r="AT4" s="20"/>
      <c r="AU4" s="20"/>
      <c r="AV4" s="20"/>
      <c r="AW4" s="20"/>
      <c r="AX4" s="20"/>
      <c r="AY4" s="20"/>
      <c r="AZ4" s="20"/>
    </row>
    <row r="5" spans="23:52" ht="13.5" customHeight="1" thickBot="1">
      <c r="W5" s="20"/>
      <c r="X5" s="47"/>
      <c r="Y5" s="20"/>
      <c r="Z5" s="20"/>
      <c r="AA5" s="20"/>
      <c r="AB5" s="47"/>
      <c r="AC5" s="20"/>
      <c r="AD5" s="20"/>
      <c r="AE5" s="20"/>
      <c r="AF5" s="47"/>
      <c r="AG5" s="20"/>
      <c r="AH5" s="41"/>
      <c r="AI5" s="20"/>
      <c r="AJ5" s="47"/>
      <c r="AK5" s="20"/>
      <c r="AL5" s="20"/>
      <c r="AM5" s="20"/>
      <c r="AN5" s="47"/>
      <c r="AO5" s="20"/>
      <c r="AP5" s="41"/>
      <c r="AR5" s="20"/>
      <c r="AS5" s="20"/>
      <c r="AT5" s="20"/>
      <c r="AU5" s="20"/>
      <c r="AV5" s="20"/>
      <c r="AW5" s="20"/>
      <c r="AX5" s="20"/>
      <c r="AY5" s="20"/>
      <c r="AZ5" s="20"/>
    </row>
    <row r="6" spans="2:42" s="27" customFormat="1" ht="34.5" customHeight="1" thickTop="1">
      <c r="B6" s="82" t="s">
        <v>15</v>
      </c>
      <c r="C6" s="73">
        <v>1</v>
      </c>
      <c r="D6" s="74" t="s">
        <v>23</v>
      </c>
      <c r="E6" s="77" t="str">
        <f>TEXT(WEEKDAY('入力'!$C$23,1),"ａａａ")</f>
        <v>日</v>
      </c>
      <c r="F6" s="76" t="s">
        <v>26</v>
      </c>
      <c r="G6" s="73">
        <v>2</v>
      </c>
      <c r="H6" s="74" t="s">
        <v>23</v>
      </c>
      <c r="I6" s="75" t="str">
        <f>TEXT(WEEKDAY('入力'!$C$23+1,1),"ａａａ")</f>
        <v>月</v>
      </c>
      <c r="J6" s="77" t="s">
        <v>24</v>
      </c>
      <c r="K6" s="73">
        <v>3</v>
      </c>
      <c r="L6" s="74" t="s">
        <v>23</v>
      </c>
      <c r="M6" s="75" t="str">
        <f>TEXT(WEEKDAY('入力'!$C$23+2,1),"ａａａ")</f>
        <v>火</v>
      </c>
      <c r="N6" s="77" t="s">
        <v>24</v>
      </c>
      <c r="O6" s="73">
        <v>4</v>
      </c>
      <c r="P6" s="74" t="s">
        <v>23</v>
      </c>
      <c r="Q6" s="75" t="str">
        <f>TEXT(WEEKDAY('入力'!$C$23+3,1),"ａａａ")</f>
        <v>水</v>
      </c>
      <c r="R6" s="77" t="s">
        <v>24</v>
      </c>
      <c r="S6" s="73">
        <v>5</v>
      </c>
      <c r="T6" s="74" t="s">
        <v>28</v>
      </c>
      <c r="U6" s="75" t="str">
        <f>TEXT(WEEKDAY('入力'!$C$23+4,1),"ａａａ")</f>
        <v>木</v>
      </c>
      <c r="V6" s="76" t="s">
        <v>27</v>
      </c>
      <c r="W6" s="73">
        <v>6</v>
      </c>
      <c r="X6" s="74" t="s">
        <v>28</v>
      </c>
      <c r="Y6" s="75" t="str">
        <f>TEXT(WEEKDAY('入力'!$C$23+5,1),"ａａａ")</f>
        <v>金</v>
      </c>
      <c r="Z6" s="76" t="s">
        <v>27</v>
      </c>
      <c r="AA6" s="73">
        <v>7</v>
      </c>
      <c r="AB6" s="74" t="s">
        <v>28</v>
      </c>
      <c r="AC6" s="75" t="str">
        <f>TEXT(WEEKDAY('入力'!$C$23+6,1),"ａａａ")</f>
        <v>土</v>
      </c>
      <c r="AD6" s="76" t="s">
        <v>27</v>
      </c>
      <c r="AE6" s="73">
        <v>8</v>
      </c>
      <c r="AF6" s="74" t="s">
        <v>29</v>
      </c>
      <c r="AG6" s="75" t="str">
        <f>TEXT(WEEKDAY('入力'!$C$23+7,1),"ａａａ")</f>
        <v>日</v>
      </c>
      <c r="AH6" s="76" t="s">
        <v>26</v>
      </c>
      <c r="AI6" s="73">
        <v>9</v>
      </c>
      <c r="AJ6" s="74" t="s">
        <v>29</v>
      </c>
      <c r="AK6" s="75" t="str">
        <f>TEXT(WEEKDAY('入力'!$C$23+8,1),"ａａａ")</f>
        <v>月</v>
      </c>
      <c r="AL6" s="76" t="s">
        <v>26</v>
      </c>
      <c r="AM6" s="73">
        <v>10</v>
      </c>
      <c r="AN6" s="74" t="s">
        <v>29</v>
      </c>
      <c r="AO6" s="75" t="str">
        <f>TEXT(WEEKDAY('入力'!$C$23+9,1),"ａａａ")</f>
        <v>火</v>
      </c>
      <c r="AP6" s="83" t="s">
        <v>26</v>
      </c>
    </row>
    <row r="7" spans="2:42" s="27" customFormat="1" ht="61.5" customHeight="1">
      <c r="B7" s="84" t="s">
        <v>17</v>
      </c>
      <c r="C7" s="107"/>
      <c r="D7" s="108"/>
      <c r="E7" s="108"/>
      <c r="F7" s="109"/>
      <c r="G7" s="107"/>
      <c r="H7" s="108"/>
      <c r="I7" s="108"/>
      <c r="J7" s="109"/>
      <c r="K7" s="107"/>
      <c r="L7" s="108"/>
      <c r="M7" s="108"/>
      <c r="N7" s="109"/>
      <c r="O7" s="107"/>
      <c r="P7" s="108"/>
      <c r="Q7" s="108"/>
      <c r="R7" s="109"/>
      <c r="S7" s="107"/>
      <c r="T7" s="108"/>
      <c r="U7" s="108"/>
      <c r="V7" s="109"/>
      <c r="W7" s="107"/>
      <c r="X7" s="108"/>
      <c r="Y7" s="108"/>
      <c r="Z7" s="109"/>
      <c r="AA7" s="107"/>
      <c r="AB7" s="108"/>
      <c r="AC7" s="108"/>
      <c r="AD7" s="109"/>
      <c r="AE7" s="107"/>
      <c r="AF7" s="108"/>
      <c r="AG7" s="108"/>
      <c r="AH7" s="109"/>
      <c r="AI7" s="107"/>
      <c r="AJ7" s="108"/>
      <c r="AK7" s="108"/>
      <c r="AL7" s="109"/>
      <c r="AM7" s="107"/>
      <c r="AN7" s="108"/>
      <c r="AO7" s="108"/>
      <c r="AP7" s="144"/>
    </row>
    <row r="8" spans="2:52" s="28" customFormat="1" ht="34.5" customHeight="1" thickBot="1">
      <c r="B8" s="85" t="s">
        <v>13</v>
      </c>
      <c r="C8" s="101"/>
      <c r="D8" s="102"/>
      <c r="E8" s="102"/>
      <c r="F8" s="103"/>
      <c r="G8" s="101"/>
      <c r="H8" s="102"/>
      <c r="I8" s="102"/>
      <c r="J8" s="103"/>
      <c r="K8" s="101"/>
      <c r="L8" s="102"/>
      <c r="M8" s="102"/>
      <c r="N8" s="103"/>
      <c r="O8" s="101"/>
      <c r="P8" s="102"/>
      <c r="Q8" s="102"/>
      <c r="R8" s="103"/>
      <c r="S8" s="101"/>
      <c r="T8" s="102"/>
      <c r="U8" s="102"/>
      <c r="V8" s="103"/>
      <c r="W8" s="101"/>
      <c r="X8" s="102"/>
      <c r="Y8" s="102"/>
      <c r="Z8" s="103"/>
      <c r="AA8" s="101"/>
      <c r="AB8" s="102"/>
      <c r="AC8" s="102"/>
      <c r="AD8" s="103"/>
      <c r="AE8" s="101"/>
      <c r="AF8" s="102"/>
      <c r="AG8" s="102"/>
      <c r="AH8" s="103"/>
      <c r="AI8" s="101"/>
      <c r="AJ8" s="102"/>
      <c r="AK8" s="102"/>
      <c r="AL8" s="103"/>
      <c r="AM8" s="101"/>
      <c r="AN8" s="102"/>
      <c r="AO8" s="102"/>
      <c r="AP8" s="111"/>
      <c r="AQ8" s="28">
        <f>SUM(C8:AP8)</f>
        <v>0</v>
      </c>
      <c r="AR8" s="29"/>
      <c r="AS8" s="29"/>
      <c r="AT8" s="29"/>
      <c r="AU8" s="29"/>
      <c r="AV8" s="29"/>
      <c r="AW8" s="29"/>
      <c r="AX8" s="29"/>
      <c r="AY8" s="29"/>
      <c r="AZ8" s="29"/>
    </row>
    <row r="9" spans="2:42" s="28" customFormat="1" ht="34.5" customHeight="1" thickTop="1">
      <c r="B9" s="82" t="s">
        <v>15</v>
      </c>
      <c r="C9" s="73">
        <v>11</v>
      </c>
      <c r="D9" s="74" t="s">
        <v>23</v>
      </c>
      <c r="E9" s="75" t="str">
        <f>TEXT(WEEKDAY('入力'!$C$23+10,1),"ａａａ")</f>
        <v>水</v>
      </c>
      <c r="F9" s="76" t="s">
        <v>24</v>
      </c>
      <c r="G9" s="73">
        <v>12</v>
      </c>
      <c r="H9" s="74" t="s">
        <v>23</v>
      </c>
      <c r="I9" s="75" t="str">
        <f>TEXT(WEEKDAY('入力'!$C$23+11,1),"ａａａ")</f>
        <v>木</v>
      </c>
      <c r="J9" s="77" t="s">
        <v>24</v>
      </c>
      <c r="K9" s="73">
        <v>13</v>
      </c>
      <c r="L9" s="74" t="s">
        <v>23</v>
      </c>
      <c r="M9" s="75" t="str">
        <f>TEXT(WEEKDAY('入力'!$C$23+12,1),"ａａａ")</f>
        <v>金</v>
      </c>
      <c r="N9" s="77" t="s">
        <v>24</v>
      </c>
      <c r="O9" s="73">
        <v>14</v>
      </c>
      <c r="P9" s="74" t="s">
        <v>23</v>
      </c>
      <c r="Q9" s="75" t="str">
        <f>TEXT(WEEKDAY('入力'!$C$23+13,1),"ａａａ")</f>
        <v>土</v>
      </c>
      <c r="R9" s="77" t="s">
        <v>24</v>
      </c>
      <c r="S9" s="73">
        <v>15</v>
      </c>
      <c r="T9" s="74" t="s">
        <v>28</v>
      </c>
      <c r="U9" s="75" t="str">
        <f>TEXT(WEEKDAY('入力'!$C$23+14,1),"ａａａ")</f>
        <v>日</v>
      </c>
      <c r="V9" s="76" t="s">
        <v>27</v>
      </c>
      <c r="W9" s="73">
        <v>16</v>
      </c>
      <c r="X9" s="74" t="s">
        <v>28</v>
      </c>
      <c r="Y9" s="75" t="str">
        <f>TEXT(WEEKDAY('入力'!$C$23+15,1),"ａａａ")</f>
        <v>月</v>
      </c>
      <c r="Z9" s="76" t="s">
        <v>27</v>
      </c>
      <c r="AA9" s="73">
        <v>17</v>
      </c>
      <c r="AB9" s="74" t="s">
        <v>28</v>
      </c>
      <c r="AC9" s="75" t="str">
        <f>TEXT(WEEKDAY('入力'!$C$23+16,1),"ａａａ")</f>
        <v>火</v>
      </c>
      <c r="AD9" s="76" t="s">
        <v>27</v>
      </c>
      <c r="AE9" s="73">
        <v>18</v>
      </c>
      <c r="AF9" s="74" t="s">
        <v>29</v>
      </c>
      <c r="AG9" s="75" t="str">
        <f>TEXT(WEEKDAY('入力'!$C$23+17,1),"ａａａ")</f>
        <v>水</v>
      </c>
      <c r="AH9" s="76" t="s">
        <v>26</v>
      </c>
      <c r="AI9" s="73">
        <v>19</v>
      </c>
      <c r="AJ9" s="74" t="s">
        <v>29</v>
      </c>
      <c r="AK9" s="75" t="str">
        <f>TEXT(WEEKDAY('入力'!$C$23+18,1),"ａａａ")</f>
        <v>木</v>
      </c>
      <c r="AL9" s="76" t="s">
        <v>26</v>
      </c>
      <c r="AM9" s="73">
        <v>20</v>
      </c>
      <c r="AN9" s="74" t="s">
        <v>29</v>
      </c>
      <c r="AO9" s="75" t="str">
        <f>TEXT(WEEKDAY('入力'!$C$23+19,1),"ａａａ")</f>
        <v>金</v>
      </c>
      <c r="AP9" s="83" t="s">
        <v>26</v>
      </c>
    </row>
    <row r="10" spans="2:42" s="27" customFormat="1" ht="61.5" customHeight="1">
      <c r="B10" s="84" t="s">
        <v>17</v>
      </c>
      <c r="C10" s="107"/>
      <c r="D10" s="108"/>
      <c r="E10" s="108"/>
      <c r="F10" s="109"/>
      <c r="G10" s="107"/>
      <c r="H10" s="108"/>
      <c r="I10" s="108"/>
      <c r="J10" s="109"/>
      <c r="K10" s="107"/>
      <c r="L10" s="108"/>
      <c r="M10" s="108"/>
      <c r="N10" s="109"/>
      <c r="O10" s="107"/>
      <c r="P10" s="108"/>
      <c r="Q10" s="108"/>
      <c r="R10" s="109"/>
      <c r="S10" s="107"/>
      <c r="T10" s="108"/>
      <c r="U10" s="108"/>
      <c r="V10" s="109"/>
      <c r="W10" s="107"/>
      <c r="X10" s="108"/>
      <c r="Y10" s="108"/>
      <c r="Z10" s="109"/>
      <c r="AA10" s="107"/>
      <c r="AB10" s="108"/>
      <c r="AC10" s="108"/>
      <c r="AD10" s="109"/>
      <c r="AE10" s="101"/>
      <c r="AF10" s="102"/>
      <c r="AG10" s="102"/>
      <c r="AH10" s="103"/>
      <c r="AI10" s="107"/>
      <c r="AJ10" s="108"/>
      <c r="AK10" s="108"/>
      <c r="AL10" s="109"/>
      <c r="AM10" s="107"/>
      <c r="AN10" s="108"/>
      <c r="AO10" s="108"/>
      <c r="AP10" s="144"/>
    </row>
    <row r="11" spans="2:43" s="28" customFormat="1" ht="34.5" customHeight="1" thickBot="1">
      <c r="B11" s="85" t="s">
        <v>13</v>
      </c>
      <c r="C11" s="101"/>
      <c r="D11" s="102"/>
      <c r="E11" s="102"/>
      <c r="F11" s="103"/>
      <c r="G11" s="101"/>
      <c r="H11" s="102"/>
      <c r="I11" s="102"/>
      <c r="J11" s="103"/>
      <c r="K11" s="101"/>
      <c r="L11" s="102"/>
      <c r="M11" s="102"/>
      <c r="N11" s="103"/>
      <c r="O11" s="101"/>
      <c r="P11" s="102"/>
      <c r="Q11" s="102"/>
      <c r="R11" s="103"/>
      <c r="S11" s="101"/>
      <c r="T11" s="102"/>
      <c r="U11" s="102"/>
      <c r="V11" s="103"/>
      <c r="W11" s="101"/>
      <c r="X11" s="102"/>
      <c r="Y11" s="102"/>
      <c r="Z11" s="103"/>
      <c r="AA11" s="101"/>
      <c r="AB11" s="102"/>
      <c r="AC11" s="102"/>
      <c r="AD11" s="103"/>
      <c r="AE11" s="101"/>
      <c r="AF11" s="102"/>
      <c r="AG11" s="102"/>
      <c r="AH11" s="103"/>
      <c r="AI11" s="104"/>
      <c r="AJ11" s="105"/>
      <c r="AK11" s="105"/>
      <c r="AL11" s="106"/>
      <c r="AM11" s="110"/>
      <c r="AN11" s="102"/>
      <c r="AO11" s="102"/>
      <c r="AP11" s="111"/>
      <c r="AQ11" s="28">
        <f>SUM(C11:AP11)</f>
        <v>0</v>
      </c>
    </row>
    <row r="12" spans="2:42" s="28" customFormat="1" ht="33.75" customHeight="1" thickTop="1">
      <c r="B12" s="82" t="s">
        <v>15</v>
      </c>
      <c r="C12" s="73">
        <v>21</v>
      </c>
      <c r="D12" s="74" t="s">
        <v>23</v>
      </c>
      <c r="E12" s="75" t="str">
        <f>TEXT(WEEKDAY('入力'!$C$23+20,1),"ａａａ")</f>
        <v>土</v>
      </c>
      <c r="F12" s="76" t="s">
        <v>24</v>
      </c>
      <c r="G12" s="73">
        <v>22</v>
      </c>
      <c r="H12" s="74" t="s">
        <v>23</v>
      </c>
      <c r="I12" s="75" t="str">
        <f>TEXT(WEEKDAY('入力'!$C$23+21,1),"ａａａ")</f>
        <v>日</v>
      </c>
      <c r="J12" s="77" t="s">
        <v>24</v>
      </c>
      <c r="K12" s="73">
        <v>23</v>
      </c>
      <c r="L12" s="74" t="s">
        <v>23</v>
      </c>
      <c r="M12" s="75" t="str">
        <f>TEXT(WEEKDAY('入力'!$C$23+22,1),"ａａａ")</f>
        <v>月</v>
      </c>
      <c r="N12" s="77" t="s">
        <v>24</v>
      </c>
      <c r="O12" s="73">
        <v>24</v>
      </c>
      <c r="P12" s="74" t="s">
        <v>23</v>
      </c>
      <c r="Q12" s="75" t="str">
        <f>TEXT(WEEKDAY('入力'!$C$23+23,1),"ａａａ")</f>
        <v>火</v>
      </c>
      <c r="R12" s="77" t="s">
        <v>24</v>
      </c>
      <c r="S12" s="73">
        <v>25</v>
      </c>
      <c r="T12" s="74" t="s">
        <v>28</v>
      </c>
      <c r="U12" s="75" t="str">
        <f>TEXT(WEEKDAY('入力'!$C$23+24,1),"ａａａ")</f>
        <v>水</v>
      </c>
      <c r="V12" s="76" t="s">
        <v>27</v>
      </c>
      <c r="W12" s="73">
        <v>26</v>
      </c>
      <c r="X12" s="74" t="s">
        <v>28</v>
      </c>
      <c r="Y12" s="75" t="str">
        <f>TEXT(WEEKDAY('入力'!$C$23+25,1),"ａａａ")</f>
        <v>木</v>
      </c>
      <c r="Z12" s="76" t="s">
        <v>27</v>
      </c>
      <c r="AA12" s="73">
        <v>27</v>
      </c>
      <c r="AB12" s="74" t="s">
        <v>28</v>
      </c>
      <c r="AC12" s="75" t="str">
        <f>TEXT(WEEKDAY('入力'!$C$23+26,1),"ａａａ")</f>
        <v>金</v>
      </c>
      <c r="AD12" s="76" t="s">
        <v>27</v>
      </c>
      <c r="AE12" s="73">
        <v>28</v>
      </c>
      <c r="AF12" s="74" t="s">
        <v>29</v>
      </c>
      <c r="AG12" s="75" t="str">
        <f>TEXT(WEEKDAY('入力'!$C$23+27,1),"ａａａ")</f>
        <v>土</v>
      </c>
      <c r="AH12" s="76" t="s">
        <v>26</v>
      </c>
      <c r="AI12" s="73">
        <v>29</v>
      </c>
      <c r="AJ12" s="74" t="s">
        <v>28</v>
      </c>
      <c r="AK12" s="75" t="str">
        <f>TEXT(WEEKDAY('入力'!$C$23+14,1),"ａａａ")</f>
        <v>日</v>
      </c>
      <c r="AL12" s="76" t="s">
        <v>27</v>
      </c>
      <c r="AM12" s="73">
        <v>30</v>
      </c>
      <c r="AN12" s="74" t="s">
        <v>28</v>
      </c>
      <c r="AO12" s="75" t="str">
        <f>TEXT(WEEKDAY('入力'!$C$23+15,1),"ａａａ")</f>
        <v>月</v>
      </c>
      <c r="AP12" s="83" t="s">
        <v>27</v>
      </c>
    </row>
    <row r="13" spans="2:42" s="27" customFormat="1" ht="63" customHeight="1">
      <c r="B13" s="84" t="s">
        <v>17</v>
      </c>
      <c r="C13" s="107"/>
      <c r="D13" s="108"/>
      <c r="E13" s="108"/>
      <c r="F13" s="109"/>
      <c r="G13" s="107"/>
      <c r="H13" s="108"/>
      <c r="I13" s="108"/>
      <c r="J13" s="109"/>
      <c r="K13" s="107"/>
      <c r="L13" s="108"/>
      <c r="M13" s="108"/>
      <c r="N13" s="109"/>
      <c r="O13" s="107"/>
      <c r="P13" s="108"/>
      <c r="Q13" s="108"/>
      <c r="R13" s="109"/>
      <c r="S13" s="107"/>
      <c r="T13" s="108"/>
      <c r="U13" s="108"/>
      <c r="V13" s="109"/>
      <c r="W13" s="107"/>
      <c r="X13" s="108"/>
      <c r="Y13" s="108"/>
      <c r="Z13" s="109"/>
      <c r="AA13" s="107"/>
      <c r="AB13" s="108"/>
      <c r="AC13" s="108"/>
      <c r="AD13" s="109"/>
      <c r="AE13" s="107"/>
      <c r="AF13" s="108"/>
      <c r="AG13" s="108"/>
      <c r="AH13" s="109"/>
      <c r="AI13" s="107"/>
      <c r="AJ13" s="152"/>
      <c r="AK13" s="152"/>
      <c r="AL13" s="153"/>
      <c r="AM13" s="107"/>
      <c r="AN13" s="108"/>
      <c r="AO13" s="108"/>
      <c r="AP13" s="144"/>
    </row>
    <row r="14" spans="2:43" s="28" customFormat="1" ht="36.75" thickBot="1">
      <c r="B14" s="87" t="s">
        <v>13</v>
      </c>
      <c r="C14" s="104"/>
      <c r="D14" s="105"/>
      <c r="E14" s="105"/>
      <c r="F14" s="106"/>
      <c r="G14" s="104"/>
      <c r="H14" s="105"/>
      <c r="I14" s="105"/>
      <c r="J14" s="106"/>
      <c r="K14" s="104"/>
      <c r="L14" s="105"/>
      <c r="M14" s="105"/>
      <c r="N14" s="106"/>
      <c r="O14" s="104"/>
      <c r="P14" s="105"/>
      <c r="Q14" s="105"/>
      <c r="R14" s="106"/>
      <c r="S14" s="104"/>
      <c r="T14" s="105"/>
      <c r="U14" s="105"/>
      <c r="V14" s="106"/>
      <c r="W14" s="104"/>
      <c r="X14" s="105"/>
      <c r="Y14" s="105"/>
      <c r="Z14" s="106"/>
      <c r="AA14" s="104"/>
      <c r="AB14" s="105"/>
      <c r="AC14" s="105"/>
      <c r="AD14" s="106"/>
      <c r="AE14" s="104"/>
      <c r="AF14" s="105"/>
      <c r="AG14" s="105"/>
      <c r="AH14" s="106"/>
      <c r="AI14" s="104"/>
      <c r="AJ14" s="105"/>
      <c r="AK14" s="105"/>
      <c r="AL14" s="106"/>
      <c r="AM14" s="104"/>
      <c r="AN14" s="105"/>
      <c r="AO14" s="105"/>
      <c r="AP14" s="112"/>
      <c r="AQ14" s="28">
        <f>SUM(C14:AP14)</f>
        <v>0</v>
      </c>
    </row>
    <row r="15" spans="2:43" s="28" customFormat="1" ht="33.75" customHeight="1" thickBot="1" thickTop="1">
      <c r="B15" s="82" t="s">
        <v>15</v>
      </c>
      <c r="C15" s="73">
        <v>31</v>
      </c>
      <c r="D15" s="74" t="s">
        <v>29</v>
      </c>
      <c r="E15" s="75" t="s">
        <v>50</v>
      </c>
      <c r="F15" s="83" t="s">
        <v>24</v>
      </c>
      <c r="G15" s="78"/>
      <c r="H15" s="79"/>
      <c r="I15" s="80"/>
      <c r="J15" s="129" t="s">
        <v>18</v>
      </c>
      <c r="K15" s="130"/>
      <c r="L15" s="117">
        <f>SUM('入力'!C16)</f>
        <v>27</v>
      </c>
      <c r="M15" s="118"/>
      <c r="N15" s="118"/>
      <c r="O15" s="78" t="s">
        <v>19</v>
      </c>
      <c r="P15" s="79"/>
      <c r="Q15" s="80">
        <f>SUM('入力'!C17)</f>
        <v>3</v>
      </c>
      <c r="R15" s="81"/>
      <c r="S15" s="78" t="s">
        <v>22</v>
      </c>
      <c r="T15" s="79"/>
      <c r="U15" s="80"/>
      <c r="V15" s="81"/>
      <c r="W15" s="78"/>
      <c r="X15" s="79"/>
      <c r="Y15" s="80"/>
      <c r="Z15" s="80"/>
      <c r="AA15" s="78"/>
      <c r="AB15" s="79"/>
      <c r="AC15" s="80"/>
      <c r="AD15" s="80"/>
      <c r="AE15" s="78"/>
      <c r="AF15" s="79"/>
      <c r="AG15" s="80"/>
      <c r="AH15" s="81"/>
      <c r="AI15" s="78"/>
      <c r="AJ15" s="79"/>
      <c r="AK15" s="80"/>
      <c r="AL15" s="80"/>
      <c r="AM15" s="78"/>
      <c r="AN15" s="79"/>
      <c r="AO15" s="80"/>
      <c r="AP15" s="81"/>
      <c r="AQ15" s="28">
        <f>C18</f>
        <v>0</v>
      </c>
    </row>
    <row r="16" spans="2:43" s="72" customFormat="1" ht="31.5" customHeight="1" thickTop="1">
      <c r="B16" s="115" t="s">
        <v>17</v>
      </c>
      <c r="C16" s="101"/>
      <c r="D16" s="133"/>
      <c r="E16" s="133"/>
      <c r="F16" s="134"/>
      <c r="G16" s="34"/>
      <c r="H16" s="127" t="s">
        <v>36</v>
      </c>
      <c r="I16" s="114"/>
      <c r="J16" s="114"/>
      <c r="K16" s="114"/>
      <c r="L16" s="114"/>
      <c r="M16" s="114"/>
      <c r="N16" s="128"/>
      <c r="O16" s="141" t="s">
        <v>25</v>
      </c>
      <c r="P16" s="114"/>
      <c r="Q16" s="114"/>
      <c r="R16" s="88"/>
      <c r="S16" s="161">
        <v>1500</v>
      </c>
      <c r="T16" s="114"/>
      <c r="U16" s="114"/>
      <c r="V16" s="114"/>
      <c r="W16" s="75" t="s">
        <v>30</v>
      </c>
      <c r="X16" s="74"/>
      <c r="Y16" s="89" t="s">
        <v>31</v>
      </c>
      <c r="Z16" s="89"/>
      <c r="AA16" s="113" t="s">
        <v>32</v>
      </c>
      <c r="AB16" s="114"/>
      <c r="AC16" s="114"/>
      <c r="AD16" s="113"/>
      <c r="AE16" s="113"/>
      <c r="AF16" s="113" t="s">
        <v>13</v>
      </c>
      <c r="AG16" s="114"/>
      <c r="AH16" s="90"/>
      <c r="AI16" s="89" t="s">
        <v>33</v>
      </c>
      <c r="AJ16" s="74"/>
      <c r="AK16" s="154"/>
      <c r="AL16" s="114"/>
      <c r="AM16" s="114"/>
      <c r="AN16" s="114"/>
      <c r="AO16" s="89" t="s">
        <v>30</v>
      </c>
      <c r="AP16" s="91"/>
      <c r="AQ16" s="72">
        <f>SUM(AQ8:AQ15)</f>
        <v>0</v>
      </c>
    </row>
    <row r="17" spans="2:43" s="72" customFormat="1" ht="31.5" customHeight="1">
      <c r="B17" s="116"/>
      <c r="C17" s="138"/>
      <c r="D17" s="139"/>
      <c r="E17" s="139"/>
      <c r="F17" s="140"/>
      <c r="G17" s="34"/>
      <c r="H17" s="120" t="s">
        <v>34</v>
      </c>
      <c r="I17" s="121"/>
      <c r="J17" s="121"/>
      <c r="K17" s="121"/>
      <c r="L17" s="121"/>
      <c r="M17" s="121"/>
      <c r="N17" s="122"/>
      <c r="O17" s="119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61" t="s">
        <v>30</v>
      </c>
      <c r="AJ17" s="48"/>
      <c r="AK17" s="35"/>
      <c r="AL17" s="35"/>
      <c r="AM17" s="35"/>
      <c r="AN17" s="48"/>
      <c r="AO17" s="35"/>
      <c r="AP17" s="92"/>
      <c r="AQ17" s="72" t="s">
        <v>45</v>
      </c>
    </row>
    <row r="18" spans="2:42" s="28" customFormat="1" ht="18" customHeight="1">
      <c r="B18" s="131" t="s">
        <v>13</v>
      </c>
      <c r="C18" s="101"/>
      <c r="D18" s="133"/>
      <c r="E18" s="133"/>
      <c r="F18" s="134"/>
      <c r="G18" s="34"/>
      <c r="H18" s="123" t="s">
        <v>35</v>
      </c>
      <c r="I18" s="102"/>
      <c r="J18" s="102"/>
      <c r="K18" s="102"/>
      <c r="L18" s="102"/>
      <c r="M18" s="102"/>
      <c r="N18" s="103"/>
      <c r="O18" s="14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55" t="s">
        <v>30</v>
      </c>
      <c r="AJ18" s="49"/>
      <c r="AK18" s="23"/>
      <c r="AL18" s="23"/>
      <c r="AM18" s="23"/>
      <c r="AN18" s="49"/>
      <c r="AO18" s="23"/>
      <c r="AP18" s="93"/>
    </row>
    <row r="19" spans="2:42" s="28" customFormat="1" ht="18" customHeight="1" thickBot="1">
      <c r="B19" s="132"/>
      <c r="C19" s="135"/>
      <c r="D19" s="136"/>
      <c r="E19" s="136"/>
      <c r="F19" s="137"/>
      <c r="G19" s="34"/>
      <c r="H19" s="124"/>
      <c r="I19" s="125"/>
      <c r="J19" s="125"/>
      <c r="K19" s="125"/>
      <c r="L19" s="125"/>
      <c r="M19" s="125"/>
      <c r="N19" s="126"/>
      <c r="O19" s="143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56"/>
      <c r="AJ19" s="94"/>
      <c r="AK19" s="86"/>
      <c r="AL19" s="86"/>
      <c r="AM19" s="86"/>
      <c r="AN19" s="94"/>
      <c r="AO19" s="86"/>
      <c r="AP19" s="95"/>
    </row>
    <row r="20" spans="2:42" s="30" customFormat="1" ht="33.75" customHeight="1" thickTop="1">
      <c r="B20" s="33"/>
      <c r="C20" s="31"/>
      <c r="D20" s="50"/>
      <c r="E20" s="32"/>
      <c r="F20" s="32"/>
      <c r="G20" s="31"/>
      <c r="H20" s="50"/>
      <c r="I20" s="32"/>
      <c r="J20" s="32"/>
      <c r="K20" s="31"/>
      <c r="L20" s="50"/>
      <c r="M20" s="32"/>
      <c r="N20" s="42"/>
      <c r="O20" s="31"/>
      <c r="P20" s="50"/>
      <c r="Q20" s="32"/>
      <c r="R20" s="42"/>
      <c r="S20" s="31"/>
      <c r="T20" s="50"/>
      <c r="U20" s="32"/>
      <c r="V20" s="42"/>
      <c r="W20" s="31"/>
      <c r="X20" s="50"/>
      <c r="Y20" s="32"/>
      <c r="Z20" s="32"/>
      <c r="AA20" s="31"/>
      <c r="AB20" s="50"/>
      <c r="AC20" s="32"/>
      <c r="AD20" s="32"/>
      <c r="AE20" s="31"/>
      <c r="AF20" s="50"/>
      <c r="AG20" s="32"/>
      <c r="AH20" s="42"/>
      <c r="AI20" s="31"/>
      <c r="AJ20" s="50"/>
      <c r="AK20" s="32"/>
      <c r="AL20" s="32"/>
      <c r="AM20" s="31"/>
      <c r="AN20" s="50"/>
      <c r="AO20" s="32"/>
      <c r="AP20" s="42"/>
    </row>
    <row r="21" spans="3:59" ht="17.25" customHeight="1">
      <c r="C21" s="25"/>
      <c r="D21" s="54"/>
      <c r="W21" s="25"/>
      <c r="X21" s="54"/>
      <c r="AR21" s="12"/>
      <c r="AS21" s="159"/>
      <c r="AT21" s="159"/>
      <c r="AU21" s="159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40:59" ht="13.5">
      <c r="AN22" s="52"/>
      <c r="AO22" s="22"/>
      <c r="AP22" s="24"/>
      <c r="AR22" s="12"/>
      <c r="AS22" s="12"/>
      <c r="AT22" s="12"/>
      <c r="AU22" s="12"/>
      <c r="AV22" s="12"/>
      <c r="AW22" s="148"/>
      <c r="AX22" s="148"/>
      <c r="AY22" s="148"/>
      <c r="AZ22" s="148"/>
      <c r="BA22" s="12"/>
      <c r="BB22" s="12"/>
      <c r="BC22" s="12"/>
      <c r="BD22" s="12"/>
      <c r="BE22" s="12"/>
      <c r="BF22" s="12"/>
      <c r="BG22" s="12"/>
    </row>
    <row r="23" spans="40:59" ht="13.5">
      <c r="AN23" s="52"/>
      <c r="AO23" s="12"/>
      <c r="AP23" s="24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</row>
    <row r="24" spans="1:59" ht="14.25">
      <c r="A24" s="15"/>
      <c r="AN24" s="53"/>
      <c r="AO24" s="21"/>
      <c r="AP24" s="44"/>
      <c r="AR24" s="12"/>
      <c r="AS24" s="12"/>
      <c r="AT24" s="158"/>
      <c r="AU24" s="158"/>
      <c r="AV24" s="12"/>
      <c r="AW24" s="160"/>
      <c r="AX24" s="160"/>
      <c r="AY24" s="160"/>
      <c r="AZ24" s="160"/>
      <c r="BA24" s="12"/>
      <c r="BB24" s="12"/>
      <c r="BC24" s="12"/>
      <c r="BD24" s="12"/>
      <c r="BE24" s="12"/>
      <c r="BF24" s="12"/>
      <c r="BG24" s="12"/>
    </row>
    <row r="25" spans="1:59" ht="13.5">
      <c r="A25" s="15"/>
      <c r="AN25" s="52"/>
      <c r="AO25" s="12"/>
      <c r="AP25" s="24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40:59" ht="18.75" customHeight="1">
      <c r="AN26" s="54"/>
      <c r="AO26" s="25"/>
      <c r="AP26" s="45"/>
      <c r="AR26" s="25"/>
      <c r="AS26" s="25"/>
      <c r="AT26" s="25"/>
      <c r="AU26" s="25"/>
      <c r="AV26" s="25"/>
      <c r="AW26" s="25"/>
      <c r="AX26" s="25"/>
      <c r="AY26" s="25"/>
      <c r="AZ26" s="25"/>
      <c r="BA26" s="12"/>
      <c r="BB26" s="12"/>
      <c r="BC26" s="12"/>
      <c r="BD26" s="12"/>
      <c r="BE26" s="12"/>
      <c r="BF26" s="12"/>
      <c r="BG26" s="12"/>
    </row>
    <row r="27" spans="40:59" ht="18.75" customHeight="1">
      <c r="AN27" s="54"/>
      <c r="AO27" s="25"/>
      <c r="AP27" s="45"/>
      <c r="AR27" s="25"/>
      <c r="AS27" s="25"/>
      <c r="AT27" s="25"/>
      <c r="AU27" s="25"/>
      <c r="AV27" s="25"/>
      <c r="AW27" s="25"/>
      <c r="AX27" s="25"/>
      <c r="AY27" s="25"/>
      <c r="AZ27" s="25"/>
      <c r="BA27" s="12"/>
      <c r="BB27" s="12"/>
      <c r="BC27" s="12"/>
      <c r="BD27" s="12"/>
      <c r="BE27" s="12"/>
      <c r="BF27" s="12"/>
      <c r="BG27" s="12"/>
    </row>
    <row r="28" spans="40:59" ht="18.75" customHeight="1">
      <c r="AN28" s="54"/>
      <c r="AO28" s="25"/>
      <c r="AP28" s="45"/>
      <c r="AR28" s="25"/>
      <c r="AS28" s="25"/>
      <c r="AT28" s="25"/>
      <c r="AU28" s="25"/>
      <c r="AV28" s="25"/>
      <c r="AW28" s="25"/>
      <c r="AX28" s="25"/>
      <c r="AY28" s="25"/>
      <c r="AZ28" s="25"/>
      <c r="BA28" s="12"/>
      <c r="BB28" s="12"/>
      <c r="BC28" s="12"/>
      <c r="BD28" s="12"/>
      <c r="BE28" s="12"/>
      <c r="BF28" s="12"/>
      <c r="BG28" s="12"/>
    </row>
    <row r="29" spans="40:59" ht="18.75" customHeight="1">
      <c r="AN29" s="54"/>
      <c r="AO29" s="25"/>
      <c r="AP29" s="45"/>
      <c r="AR29" s="25"/>
      <c r="AS29" s="25"/>
      <c r="AT29" s="25"/>
      <c r="AU29" s="25"/>
      <c r="AV29" s="25"/>
      <c r="AW29" s="25"/>
      <c r="AX29" s="25"/>
      <c r="AY29" s="25"/>
      <c r="AZ29" s="25"/>
      <c r="BA29" s="12"/>
      <c r="BB29" s="12"/>
      <c r="BC29" s="12"/>
      <c r="BD29" s="12"/>
      <c r="BE29" s="12"/>
      <c r="BF29" s="12"/>
      <c r="BG29" s="12"/>
    </row>
    <row r="30" spans="40:59" ht="18.75" customHeight="1">
      <c r="AN30" s="54"/>
      <c r="AO30" s="25"/>
      <c r="AP30" s="45"/>
      <c r="AR30" s="25"/>
      <c r="AS30" s="25"/>
      <c r="AT30" s="25"/>
      <c r="AU30" s="25"/>
      <c r="AV30" s="25"/>
      <c r="AW30" s="25"/>
      <c r="AX30" s="25"/>
      <c r="AY30" s="25"/>
      <c r="AZ30" s="25"/>
      <c r="BA30" s="12"/>
      <c r="BB30" s="12"/>
      <c r="BC30" s="12"/>
      <c r="BD30" s="12"/>
      <c r="BE30" s="12"/>
      <c r="BF30" s="12"/>
      <c r="BG30" s="12"/>
    </row>
    <row r="31" spans="40:59" ht="18.75" customHeight="1">
      <c r="AN31" s="54"/>
      <c r="AO31" s="25"/>
      <c r="AP31" s="45"/>
      <c r="AR31" s="25"/>
      <c r="AS31" s="25"/>
      <c r="AT31" s="25"/>
      <c r="AU31" s="25"/>
      <c r="AV31" s="25"/>
      <c r="AW31" s="25"/>
      <c r="AX31" s="25"/>
      <c r="AY31" s="25"/>
      <c r="AZ31" s="25"/>
      <c r="BA31" s="12"/>
      <c r="BB31" s="12"/>
      <c r="BC31" s="12"/>
      <c r="BD31" s="12"/>
      <c r="BE31" s="12"/>
      <c r="BF31" s="12"/>
      <c r="BG31" s="12"/>
    </row>
    <row r="32" spans="40:59" ht="18.75" customHeight="1">
      <c r="AN32" s="54"/>
      <c r="AO32" s="25"/>
      <c r="AP32" s="45"/>
      <c r="AR32" s="25"/>
      <c r="AS32" s="25"/>
      <c r="AT32" s="25"/>
      <c r="AU32" s="25"/>
      <c r="AV32" s="25"/>
      <c r="AW32" s="25"/>
      <c r="AX32" s="25"/>
      <c r="AY32" s="25"/>
      <c r="AZ32" s="25"/>
      <c r="BA32" s="12"/>
      <c r="BB32" s="12"/>
      <c r="BC32" s="12"/>
      <c r="BD32" s="12"/>
      <c r="BE32" s="12"/>
      <c r="BF32" s="12"/>
      <c r="BG32" s="12"/>
    </row>
    <row r="33" spans="40:59" ht="18.75" customHeight="1">
      <c r="AN33" s="54"/>
      <c r="AO33" s="25"/>
      <c r="AP33" s="45"/>
      <c r="AR33" s="25"/>
      <c r="AS33" s="25"/>
      <c r="AT33" s="25"/>
      <c r="AU33" s="25"/>
      <c r="AV33" s="25"/>
      <c r="AW33" s="25"/>
      <c r="AX33" s="25"/>
      <c r="AY33" s="25"/>
      <c r="AZ33" s="25"/>
      <c r="BA33" s="12"/>
      <c r="BB33" s="12"/>
      <c r="BC33" s="12"/>
      <c r="BD33" s="12"/>
      <c r="BE33" s="12"/>
      <c r="BF33" s="12"/>
      <c r="BG33" s="12"/>
    </row>
    <row r="34" spans="40:59" ht="18.75" customHeight="1">
      <c r="AN34" s="54"/>
      <c r="AO34" s="25"/>
      <c r="AP34" s="45"/>
      <c r="AR34" s="25"/>
      <c r="AS34" s="25"/>
      <c r="AT34" s="25"/>
      <c r="AU34" s="25"/>
      <c r="AV34" s="25"/>
      <c r="AW34" s="25"/>
      <c r="AX34" s="25"/>
      <c r="AY34" s="25"/>
      <c r="AZ34" s="25"/>
      <c r="BA34" s="12"/>
      <c r="BB34" s="12"/>
      <c r="BC34" s="12"/>
      <c r="BD34" s="12"/>
      <c r="BE34" s="12"/>
      <c r="BF34" s="12"/>
      <c r="BG34" s="12"/>
    </row>
    <row r="35" spans="40:59" ht="18.75" customHeight="1">
      <c r="AN35" s="54"/>
      <c r="AO35" s="25"/>
      <c r="AP35" s="45"/>
      <c r="AR35" s="25"/>
      <c r="AS35" s="25"/>
      <c r="AT35" s="25"/>
      <c r="AU35" s="25"/>
      <c r="AV35" s="25"/>
      <c r="AW35" s="25"/>
      <c r="AX35" s="25"/>
      <c r="AY35" s="25"/>
      <c r="AZ35" s="25"/>
      <c r="BA35" s="12"/>
      <c r="BB35" s="12"/>
      <c r="BC35" s="12"/>
      <c r="BD35" s="12"/>
      <c r="BE35" s="12"/>
      <c r="BF35" s="12"/>
      <c r="BG35" s="12"/>
    </row>
    <row r="36" spans="40:59" ht="18.75" customHeight="1">
      <c r="AN36" s="54"/>
      <c r="AO36" s="25"/>
      <c r="AP36" s="45"/>
      <c r="AR36" s="25"/>
      <c r="AS36" s="25"/>
      <c r="AT36" s="25"/>
      <c r="AU36" s="25"/>
      <c r="AV36" s="25"/>
      <c r="AW36" s="25"/>
      <c r="AX36" s="25"/>
      <c r="AY36" s="25"/>
      <c r="AZ36" s="25"/>
      <c r="BA36" s="12"/>
      <c r="BB36" s="12"/>
      <c r="BC36" s="12"/>
      <c r="BD36" s="12"/>
      <c r="BE36" s="12"/>
      <c r="BF36" s="12"/>
      <c r="BG36" s="12"/>
    </row>
    <row r="37" spans="40:59" ht="18.75" customHeight="1">
      <c r="AN37" s="54"/>
      <c r="AO37" s="25"/>
      <c r="AP37" s="45"/>
      <c r="AR37" s="151"/>
      <c r="AS37" s="151"/>
      <c r="AT37" s="151"/>
      <c r="AU37" s="151"/>
      <c r="AV37" s="151"/>
      <c r="AW37" s="151"/>
      <c r="AX37" s="25"/>
      <c r="AY37" s="25"/>
      <c r="AZ37" s="25"/>
      <c r="BA37" s="12"/>
      <c r="BB37" s="12"/>
      <c r="BC37" s="12"/>
      <c r="BD37" s="12"/>
      <c r="BE37" s="12"/>
      <c r="BF37" s="12"/>
      <c r="BG37" s="12"/>
    </row>
    <row r="38" spans="40:59" ht="18.75" customHeight="1">
      <c r="AN38" s="54"/>
      <c r="AO38" s="13"/>
      <c r="AP38" s="45"/>
      <c r="AR38" s="149"/>
      <c r="AS38" s="150"/>
      <c r="AT38" s="13"/>
      <c r="AU38" s="13"/>
      <c r="AV38" s="13"/>
      <c r="AW38" s="25"/>
      <c r="AX38" s="13"/>
      <c r="AY38" s="25"/>
      <c r="AZ38" s="13"/>
      <c r="BA38" s="12"/>
      <c r="BB38" s="12"/>
      <c r="BC38" s="12"/>
      <c r="BD38" s="12"/>
      <c r="BE38" s="12"/>
      <c r="BF38" s="12"/>
      <c r="BG38" s="12"/>
    </row>
    <row r="39" spans="40:59" ht="18.75" customHeight="1">
      <c r="AN39" s="54"/>
      <c r="AO39" s="13"/>
      <c r="AP39" s="45"/>
      <c r="AR39" s="13"/>
      <c r="AS39" s="13"/>
      <c r="AT39" s="14"/>
      <c r="AU39" s="14"/>
      <c r="AV39" s="14"/>
      <c r="AW39" s="25"/>
      <c r="AX39" s="13"/>
      <c r="AY39" s="13"/>
      <c r="AZ39" s="13"/>
      <c r="BA39" s="12"/>
      <c r="BB39" s="12"/>
      <c r="BC39" s="12"/>
      <c r="BD39" s="12"/>
      <c r="BE39" s="12"/>
      <c r="BF39" s="12"/>
      <c r="BG39" s="12"/>
    </row>
    <row r="40" spans="40:59" ht="18.75" customHeight="1">
      <c r="AN40" s="55"/>
      <c r="AO40" s="26"/>
      <c r="AP40" s="46"/>
      <c r="AR40" s="151"/>
      <c r="AS40" s="150"/>
      <c r="AT40" s="13"/>
      <c r="AU40" s="13"/>
      <c r="AV40" s="13"/>
      <c r="AW40" s="25"/>
      <c r="AX40" s="157"/>
      <c r="AY40" s="157"/>
      <c r="AZ40" s="157"/>
      <c r="BA40" s="12"/>
      <c r="BB40" s="12"/>
      <c r="BC40" s="12"/>
      <c r="BD40" s="12"/>
      <c r="BE40" s="12"/>
      <c r="BF40" s="12"/>
      <c r="BG40" s="12"/>
    </row>
    <row r="41" spans="40:59" ht="13.5">
      <c r="AN41" s="52"/>
      <c r="AO41" s="12"/>
      <c r="AP41" s="24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40:59" ht="13.5">
      <c r="AN42" s="52"/>
      <c r="AO42" s="12"/>
      <c r="AP42" s="24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40:59" ht="13.5">
      <c r="AN43" s="52"/>
      <c r="AO43" s="12"/>
      <c r="AP43" s="24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40:59" ht="13.5">
      <c r="AN44" s="52"/>
      <c r="AO44" s="12"/>
      <c r="AP44" s="24"/>
      <c r="AR44" s="12"/>
      <c r="AS44" s="147"/>
      <c r="AT44" s="147"/>
      <c r="AU44" s="147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40:59" ht="8.25" customHeight="1">
      <c r="AN45" s="52"/>
      <c r="AO45" s="12"/>
      <c r="AP45" s="24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</row>
    <row r="46" spans="40:59" ht="15" customHeight="1">
      <c r="AN46" s="52"/>
      <c r="AO46" s="12"/>
      <c r="AP46" s="24"/>
      <c r="AR46" s="12"/>
      <c r="AS46" s="12"/>
      <c r="AT46" s="148"/>
      <c r="AU46" s="148"/>
      <c r="AV46" s="148"/>
      <c r="AW46" s="148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7" spans="40:59" ht="9" customHeight="1">
      <c r="AN47" s="52"/>
      <c r="AO47" s="12"/>
      <c r="AP47" s="24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40:59" ht="14.25">
      <c r="AN48" s="52"/>
      <c r="AO48" s="12"/>
      <c r="AP48" s="24"/>
      <c r="AR48" s="12"/>
      <c r="AS48" s="12"/>
      <c r="AT48" s="12"/>
      <c r="AU48" s="12"/>
      <c r="AV48" s="12"/>
      <c r="AW48" s="17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40:59" ht="19.5" customHeight="1">
      <c r="AN49" s="52"/>
      <c r="AO49" s="12"/>
      <c r="AP49" s="24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44:59" ht="13.5"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44:59" ht="13.5"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44:59" ht="13.5"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44:59" ht="13.5"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</row>
  </sheetData>
  <sheetProtection/>
  <mergeCells count="107">
    <mergeCell ref="D4:F4"/>
    <mergeCell ref="AB3:AD4"/>
    <mergeCell ref="W7:Z7"/>
    <mergeCell ref="AA7:AD7"/>
    <mergeCell ref="C7:F7"/>
    <mergeCell ref="K7:N7"/>
    <mergeCell ref="O7:R7"/>
    <mergeCell ref="V3:X4"/>
    <mergeCell ref="G4:M4"/>
    <mergeCell ref="AN2:AP2"/>
    <mergeCell ref="AK3:AM4"/>
    <mergeCell ref="AN3:AP4"/>
    <mergeCell ref="AH3:AJ4"/>
    <mergeCell ref="W8:Z8"/>
    <mergeCell ref="AA8:AD8"/>
    <mergeCell ref="Y3:AA4"/>
    <mergeCell ref="AE3:AG4"/>
    <mergeCell ref="AM7:AP7"/>
    <mergeCell ref="AE7:AH7"/>
    <mergeCell ref="S14:V14"/>
    <mergeCell ref="W13:Z13"/>
    <mergeCell ref="AF16:AG16"/>
    <mergeCell ref="AA14:AD14"/>
    <mergeCell ref="AD16:AE16"/>
    <mergeCell ref="AE14:AH14"/>
    <mergeCell ref="AE13:AH13"/>
    <mergeCell ref="W14:Z14"/>
    <mergeCell ref="AA13:AD13"/>
    <mergeCell ref="S16:V16"/>
    <mergeCell ref="AX40:AZ40"/>
    <mergeCell ref="AR37:AW37"/>
    <mergeCell ref="AT24:AU24"/>
    <mergeCell ref="AS21:AU21"/>
    <mergeCell ref="AW22:AZ22"/>
    <mergeCell ref="AW24:AZ24"/>
    <mergeCell ref="AS44:AU44"/>
    <mergeCell ref="AT46:AW46"/>
    <mergeCell ref="AR38:AS38"/>
    <mergeCell ref="AR40:AS40"/>
    <mergeCell ref="AM13:AP13"/>
    <mergeCell ref="AI13:AL13"/>
    <mergeCell ref="AK16:AN16"/>
    <mergeCell ref="AI18:AI19"/>
    <mergeCell ref="E1:F1"/>
    <mergeCell ref="G7:J7"/>
    <mergeCell ref="S11:V11"/>
    <mergeCell ref="S7:V7"/>
    <mergeCell ref="O8:R8"/>
    <mergeCell ref="I1:J1"/>
    <mergeCell ref="O10:R10"/>
    <mergeCell ref="S8:V8"/>
    <mergeCell ref="K8:N8"/>
    <mergeCell ref="O4:P4"/>
    <mergeCell ref="AI7:AL7"/>
    <mergeCell ref="AM10:AP10"/>
    <mergeCell ref="AM8:AP8"/>
    <mergeCell ref="AE10:AH10"/>
    <mergeCell ref="AI10:AL10"/>
    <mergeCell ref="AE8:AH8"/>
    <mergeCell ref="AI8:AL8"/>
    <mergeCell ref="G13:J13"/>
    <mergeCell ref="C8:F8"/>
    <mergeCell ref="O14:R14"/>
    <mergeCell ref="O11:R11"/>
    <mergeCell ref="G14:J14"/>
    <mergeCell ref="G8:J8"/>
    <mergeCell ref="G10:J10"/>
    <mergeCell ref="C13:F13"/>
    <mergeCell ref="C14:F14"/>
    <mergeCell ref="AA11:AD11"/>
    <mergeCell ref="W10:Z10"/>
    <mergeCell ref="S13:V13"/>
    <mergeCell ref="AA10:AD10"/>
    <mergeCell ref="B18:B19"/>
    <mergeCell ref="C18:F19"/>
    <mergeCell ref="C16:F17"/>
    <mergeCell ref="O16:Q16"/>
    <mergeCell ref="O18:AH19"/>
    <mergeCell ref="O13:R13"/>
    <mergeCell ref="AA16:AC16"/>
    <mergeCell ref="B16:B17"/>
    <mergeCell ref="L15:N15"/>
    <mergeCell ref="O17:AH17"/>
    <mergeCell ref="H17:N17"/>
    <mergeCell ref="H18:N19"/>
    <mergeCell ref="H16:N16"/>
    <mergeCell ref="J15:K15"/>
    <mergeCell ref="AM14:AP14"/>
    <mergeCell ref="AI14:AL14"/>
    <mergeCell ref="C11:F11"/>
    <mergeCell ref="C10:F10"/>
    <mergeCell ref="K14:N14"/>
    <mergeCell ref="K13:N13"/>
    <mergeCell ref="K11:N11"/>
    <mergeCell ref="K10:N10"/>
    <mergeCell ref="G11:J11"/>
    <mergeCell ref="W11:Z11"/>
    <mergeCell ref="V2:X2"/>
    <mergeCell ref="Y2:AA2"/>
    <mergeCell ref="AB2:AD2"/>
    <mergeCell ref="AE2:AG2"/>
    <mergeCell ref="AE11:AH11"/>
    <mergeCell ref="AI11:AL11"/>
    <mergeCell ref="S10:V10"/>
    <mergeCell ref="AH2:AJ2"/>
    <mergeCell ref="AK2:AM2"/>
    <mergeCell ref="AM11:AP11"/>
  </mergeCells>
  <printOptions/>
  <pageMargins left="0.89" right="0.21" top="0.45" bottom="0.3" header="0.39" footer="0.2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浅野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</dc:creator>
  <cp:keywords/>
  <dc:description/>
  <cp:lastModifiedBy>Administrator</cp:lastModifiedBy>
  <cp:lastPrinted>2014-04-09T00:48:23Z</cp:lastPrinted>
  <dcterms:created xsi:type="dcterms:W3CDTF">1999-01-20T01:47:20Z</dcterms:created>
  <dcterms:modified xsi:type="dcterms:W3CDTF">2014-11-21T04:36:22Z</dcterms:modified>
  <cp:category/>
  <cp:version/>
  <cp:contentType/>
  <cp:contentStatus/>
</cp:coreProperties>
</file>